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filterPrivacy="1" showInkAnnotation="0" autoCompressPictures="0"/>
  <bookViews>
    <workbookView xWindow="0" yWindow="-460" windowWidth="25600" windowHeight="16000" tabRatio="781"/>
  </bookViews>
  <sheets>
    <sheet name="Part A" sheetId="10" r:id="rId1"/>
    <sheet name="Part B" sheetId="4" r:id="rId2"/>
    <sheet name="Part C" sheetId="21" r:id="rId3"/>
    <sheet name="Part D" sheetId="19" r:id="rId4"/>
    <sheet name="Part E" sheetId="24" r:id="rId5"/>
  </sheets>
  <definedNames>
    <definedName name="CBWorkbookPriority" hidden="1">-273698591</definedName>
    <definedName name="CompanyName">'Part A'!$G$12</definedName>
    <definedName name="Discount_factor">'Part E'!$C$26</definedName>
    <definedName name="Down">'Part E'!$C$21</definedName>
    <definedName name="Incumbent">'Part E'!$C$17</definedName>
    <definedName name="Investment">'Part D'!$B$12</definedName>
    <definedName name="Newcomer">'Part E'!$C$18</definedName>
    <definedName name="Ownership">'Part D'!$B$13</definedName>
    <definedName name="Ratio">'Part D'!$B$19</definedName>
    <definedName name="Revenue_1">'Part D'!$B$16</definedName>
    <definedName name="Revenue_Growth">'Part D'!$B$17</definedName>
    <definedName name="risk_neutral_prob">'Part E'!$C$25</definedName>
    <definedName name="RiskFreeRate">'Part E'!$C$22</definedName>
    <definedName name="StrikePrice">'Part E'!$C$23</definedName>
    <definedName name="Up">'Part E'!$C$20</definedName>
    <definedName name="ValueNow">'Part E'!$C$19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24" l="1"/>
  <c r="B42" i="24"/>
  <c r="B41" i="24"/>
  <c r="B23" i="24"/>
  <c r="B19" i="24"/>
  <c r="A36" i="19"/>
  <c r="A37" i="19"/>
  <c r="A38" i="19"/>
  <c r="A24" i="19"/>
  <c r="A25" i="19"/>
  <c r="I51" i="24"/>
  <c r="I45" i="24"/>
  <c r="G48" i="24"/>
  <c r="G42" i="24"/>
  <c r="I39" i="24"/>
  <c r="I33" i="24"/>
  <c r="G36" i="24"/>
  <c r="E45" i="24"/>
  <c r="E39" i="24"/>
  <c r="C42" i="24"/>
  <c r="C41" i="24"/>
  <c r="A33" i="4"/>
  <c r="B49" i="10"/>
  <c r="E44" i="24"/>
  <c r="C43" i="24"/>
  <c r="G47" i="24"/>
  <c r="E38" i="24"/>
  <c r="I50" i="24"/>
  <c r="G41" i="24"/>
  <c r="G35" i="24"/>
  <c r="I38" i="24"/>
  <c r="I32" i="24"/>
  <c r="I44" i="24"/>
</calcChain>
</file>

<file path=xl/comments1.xml><?xml version="1.0" encoding="utf-8"?>
<comments xmlns="http://schemas.openxmlformats.org/spreadsheetml/2006/main">
  <authors>
    <author>Author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Please replace stabs below by real peers names. The number of peers does not have to be five</t>
        </r>
      </text>
    </comment>
  </commentList>
</comments>
</file>

<file path=xl/sharedStrings.xml><?xml version="1.0" encoding="utf-8"?>
<sst xmlns="http://schemas.openxmlformats.org/spreadsheetml/2006/main" count="104" uniqueCount="93">
  <si>
    <t>Solution Legend</t>
  </si>
  <si>
    <t>= Value given in problem</t>
  </si>
  <si>
    <t>= Formula/Calculation/Analysis required</t>
  </si>
  <si>
    <t>= Qualitative analysis or Short answer required</t>
  </si>
  <si>
    <t>Part E</t>
  </si>
  <si>
    <t>Ticker</t>
  </si>
  <si>
    <t>PERIOD ENDING</t>
  </si>
  <si>
    <t>Calculated Multiples</t>
  </si>
  <si>
    <t>Your assumptions</t>
  </si>
  <si>
    <t>Peer Companies:</t>
  </si>
  <si>
    <t>Market Capitalization</t>
  </si>
  <si>
    <t>Shares Outstanding</t>
  </si>
  <si>
    <t>Your assumptions and Sources</t>
  </si>
  <si>
    <t>Qualitative analysis or Short answer</t>
  </si>
  <si>
    <t>Formula/Calculation/Analysis required</t>
  </si>
  <si>
    <t>Value given in problem</t>
  </si>
  <si>
    <t>Your explanation</t>
  </si>
  <si>
    <t>Comparable Companies Unlevered Beta</t>
  </si>
  <si>
    <t>Company</t>
  </si>
  <si>
    <t>Debt/ Equity</t>
  </si>
  <si>
    <t>Equity/ Total Assets</t>
  </si>
  <si>
    <t>Marginal Tax Rate</t>
  </si>
  <si>
    <t>Median</t>
  </si>
  <si>
    <t>Mean</t>
  </si>
  <si>
    <t>Relevered Beta</t>
  </si>
  <si>
    <t>Mean Unlevered Beta</t>
  </si>
  <si>
    <t>Target Debt/ Equity</t>
  </si>
  <si>
    <t>Target Marginal Tax Rate</t>
  </si>
  <si>
    <t>Levered Beta</t>
  </si>
  <si>
    <t>Market Value of Debt</t>
  </si>
  <si>
    <t>Market Value of Equity</t>
  </si>
  <si>
    <t>Unlevered Beta</t>
  </si>
  <si>
    <t>Qualitative analysis or Short answer required</t>
  </si>
  <si>
    <t>Relevant Items from Income Statement and Balance Sheet</t>
  </si>
  <si>
    <t>WACC Calculation</t>
  </si>
  <si>
    <t>Debt to Total Capitalization</t>
  </si>
  <si>
    <t>Equity to Total Capitalization</t>
  </si>
  <si>
    <t>Debt to Equity Ratio</t>
  </si>
  <si>
    <t>Cost of Equity</t>
  </si>
  <si>
    <t>Risk-free rate</t>
  </si>
  <si>
    <t>Market risk Premium</t>
  </si>
  <si>
    <t xml:space="preserve">    Cost of Equity</t>
  </si>
  <si>
    <t>Cost of Debt</t>
  </si>
  <si>
    <t>Taxes</t>
  </si>
  <si>
    <t xml:space="preserve">    After Tax Cost of Debt</t>
  </si>
  <si>
    <t>WACC</t>
  </si>
  <si>
    <t>Company's Capital Structure</t>
  </si>
  <si>
    <t>Given</t>
  </si>
  <si>
    <t>Risk-neutral probability formula</t>
  </si>
  <si>
    <r>
      <t xml:space="preserve">Risk  free Interest rate, </t>
    </r>
    <r>
      <rPr>
        <i/>
        <sz val="12"/>
        <rFont val="Times New Roman"/>
        <family val="1"/>
      </rPr>
      <t>r</t>
    </r>
  </si>
  <si>
    <t>Risk-neutral probability</t>
  </si>
  <si>
    <t>Solution</t>
  </si>
  <si>
    <t>Today</t>
  </si>
  <si>
    <t>Year One</t>
  </si>
  <si>
    <t>Year Two</t>
  </si>
  <si>
    <t>Year Three</t>
  </si>
  <si>
    <t>Your recommendation</t>
  </si>
  <si>
    <t>Peer Company A</t>
  </si>
  <si>
    <t>Peer Company B</t>
  </si>
  <si>
    <t>Peer Company C</t>
  </si>
  <si>
    <t>Peer Company D</t>
  </si>
  <si>
    <t>Peer Company E</t>
  </si>
  <si>
    <t>Your Estimated Price Range</t>
  </si>
  <si>
    <t>Min</t>
  </si>
  <si>
    <t>Max</t>
  </si>
  <si>
    <t>Expected</t>
  </si>
  <si>
    <t>What is the advantage of having convertible preferred instead of common equity?</t>
  </si>
  <si>
    <t>Revenue annual growth</t>
  </si>
  <si>
    <t>Price / Revenue ratio</t>
  </si>
  <si>
    <t xml:space="preserve">What is GE's implied cost of capital that justified $ 105 M investment? </t>
  </si>
  <si>
    <t>Implied Cost of Capital</t>
  </si>
  <si>
    <t xml:space="preserve">How will your answers change if the annual growth were only 20%? </t>
  </si>
  <si>
    <r>
      <t xml:space="preserve">Price increase (%), </t>
    </r>
    <r>
      <rPr>
        <i/>
        <sz val="12"/>
        <rFont val="Times New Roman"/>
        <family val="1"/>
      </rPr>
      <t>u</t>
    </r>
  </si>
  <si>
    <r>
      <t xml:space="preserve">Price decrease (%), </t>
    </r>
    <r>
      <rPr>
        <i/>
        <sz val="12"/>
        <rFont val="Times New Roman"/>
        <family val="1"/>
      </rPr>
      <t>d</t>
    </r>
  </si>
  <si>
    <t xml:space="preserve">Total value </t>
  </si>
  <si>
    <t>Attention - this is not a binomial option tree!!!</t>
  </si>
  <si>
    <t>Value of option 1 (year 1)</t>
  </si>
  <si>
    <t>Value of option 2 (year 2)</t>
  </si>
  <si>
    <t>Value of option 3 (year 3)</t>
  </si>
  <si>
    <t>Product used</t>
  </si>
  <si>
    <t>Option values formulas</t>
  </si>
  <si>
    <t>One-period discount factor (exp(-risk free rate))</t>
  </si>
  <si>
    <t xml:space="preserve">Virgin America Inc. </t>
  </si>
  <si>
    <t>VA</t>
  </si>
  <si>
    <t>Alaska's Price</t>
  </si>
  <si>
    <t>2015 Investor's Ownership</t>
  </si>
  <si>
    <t>What is the estimated 2019 value of ViaSat share in JV?</t>
  </si>
  <si>
    <t>Incumbent</t>
  </si>
  <si>
    <t>Netflix</t>
  </si>
  <si>
    <t>Newcomer</t>
  </si>
  <si>
    <t>Amazon</t>
  </si>
  <si>
    <t>Synergy valuation</t>
  </si>
  <si>
    <t>Best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</si>
</sst>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_(* #,##0.0_);_(* \(#,##0.0\);_(* &quot;-&quot;?_);_(@_)"/>
    <numFmt numFmtId="173" formatCode="_(&quot;$&quot;* #,##0.00_);_(&quot;$&quot;* \(#,##0.00\);_(&quot;$&quot;* &quot;-&quot;_);_(@_)"/>
    <numFmt numFmtId="174" formatCode="_([$$-409]* #,##0.00_);_([$$-409]* \(#,##0.00\);_([$$-409]* &quot;-&quot;??_);_(@_)"/>
    <numFmt numFmtId="175" formatCode="mmm\ d\,\ yyyy\ &quot;Closing Price&quot;"/>
    <numFmt numFmtId="176" formatCode="0\ &quot;estimated revenue&quot;"/>
    <numFmt numFmtId="177" formatCode="&quot;$&quot;#,##0.0_);\(&quot;$&quot;#,##0.0\)"/>
    <numFmt numFmtId="178" formatCode="0\ &quot;value&quot;"/>
    <numFmt numFmtId="179" formatCode="0\ &quot;value of Investor's Share&quot;"/>
    <numFmt numFmtId="180" formatCode="0\ &quot;Investment ($ Mil)&quot;"/>
    <numFmt numFmtId="181" formatCode="0\ &quot;Revenue ($ Mil)&quot;"/>
    <numFmt numFmtId="182" formatCode="0\ &quot;estimated revenue ($ Mil)&quot;"/>
    <numFmt numFmtId="183" formatCode="0\ &quot;value ($ Mil)&quot;"/>
    <numFmt numFmtId="184" formatCode="0\ &quot;value of Investor's Share ($ Mil)&quot;"/>
  </numFmts>
  <fonts count="46" x14ac:knownFonts="1">
    <font>
      <sz val="12"/>
      <color rgb="FF000000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2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Geneva"/>
    </font>
    <font>
      <sz val="10"/>
      <name val="Geneva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name val="Arial"/>
      <family val="2"/>
    </font>
    <font>
      <b/>
      <sz val="12"/>
      <color rgb="FF00000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>
      <alignment vertical="center"/>
    </xf>
    <xf numFmtId="170" fontId="7" fillId="2" borderId="2" applyFont="0" applyFill="0" applyBorder="0" applyAlignment="0">
      <alignment horizont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3" borderId="3" applyNumberFormat="0" applyAlignment="0" applyProtection="0"/>
    <xf numFmtId="0" fontId="21" fillId="17" borderId="4" applyNumberFormat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7" fillId="4" borderId="3" applyNumberFormat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9" fillId="0" borderId="0"/>
    <xf numFmtId="0" fontId="8" fillId="0" borderId="0"/>
    <xf numFmtId="0" fontId="5" fillId="0" borderId="0"/>
    <xf numFmtId="0" fontId="9" fillId="5" borderId="9" applyNumberFormat="0" applyFont="0" applyAlignment="0" applyProtection="0"/>
    <xf numFmtId="0" fontId="18" fillId="3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9" fillId="0" borderId="0"/>
    <xf numFmtId="169" fontId="32" fillId="0" borderId="0" applyFont="0" applyFill="0" applyBorder="0" applyAlignment="0" applyProtection="0"/>
    <xf numFmtId="0" fontId="34" fillId="0" borderId="0"/>
    <xf numFmtId="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7" fontId="6" fillId="21" borderId="0" xfId="0" applyNumberFormat="1" applyFont="1" applyFill="1" applyBorder="1" applyAlignment="1">
      <alignment horizontal="right" vertical="top" wrapText="1"/>
    </xf>
    <xf numFmtId="167" fontId="4" fillId="21" borderId="0" xfId="0" applyNumberFormat="1" applyFont="1" applyFill="1" applyBorder="1" applyAlignment="1">
      <alignment horizontal="right" vertical="top" wrapText="1"/>
    </xf>
    <xf numFmtId="167" fontId="4" fillId="21" borderId="0" xfId="0" applyNumberFormat="1" applyFont="1" applyFill="1" applyBorder="1" applyAlignment="1">
      <alignment vertical="top" wrapText="1"/>
    </xf>
    <xf numFmtId="167" fontId="4" fillId="21" borderId="0" xfId="0" applyNumberFormat="1" applyFont="1" applyFill="1" applyBorder="1" applyAlignment="1">
      <alignment horizontal="right" vertical="top" wrapText="1" readingOrder="2"/>
    </xf>
    <xf numFmtId="171" fontId="4" fillId="21" borderId="0" xfId="0" applyNumberFormat="1" applyFont="1" applyFill="1" applyBorder="1" applyAlignment="1">
      <alignment vertical="top" wrapText="1"/>
    </xf>
    <xf numFmtId="168" fontId="4" fillId="21" borderId="0" xfId="0" applyNumberFormat="1" applyFont="1" applyFill="1" applyBorder="1" applyAlignment="1">
      <alignment vertical="top" wrapText="1"/>
    </xf>
    <xf numFmtId="0" fontId="4" fillId="21" borderId="0" xfId="0" applyFont="1" applyFill="1" applyBorder="1" applyAlignment="1">
      <alignment horizontal="center" vertical="top" wrapText="1"/>
    </xf>
    <xf numFmtId="15" fontId="4" fillId="21" borderId="0" xfId="0" applyNumberFormat="1" applyFont="1" applyFill="1" applyBorder="1" applyAlignment="1">
      <alignment horizontal="right" vertical="top" wrapText="1"/>
    </xf>
    <xf numFmtId="0" fontId="6" fillId="21" borderId="0" xfId="0" applyFont="1" applyFill="1" applyBorder="1" applyAlignment="1">
      <alignment vertical="top" wrapText="1"/>
    </xf>
    <xf numFmtId="0" fontId="4" fillId="21" borderId="0" xfId="0" applyFont="1" applyFill="1" applyBorder="1" applyAlignment="1">
      <alignment vertical="top" wrapText="1"/>
    </xf>
    <xf numFmtId="0" fontId="6" fillId="21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4" fillId="22" borderId="0" xfId="0" applyFont="1" applyFill="1" applyBorder="1" applyAlignment="1">
      <alignment horizontal="center" vertical="top" wrapText="1"/>
    </xf>
    <xf numFmtId="0" fontId="30" fillId="0" borderId="0" xfId="56" applyFont="1" applyBorder="1"/>
    <xf numFmtId="0" fontId="4" fillId="0" borderId="0" xfId="0" applyFont="1" applyBorder="1">
      <alignment vertical="center"/>
    </xf>
    <xf numFmtId="0" fontId="31" fillId="26" borderId="0" xfId="0" applyFont="1" applyFill="1" applyBorder="1" applyAlignment="1">
      <alignment vertical="center"/>
    </xf>
    <xf numFmtId="0" fontId="4" fillId="22" borderId="0" xfId="0" applyFont="1" applyFill="1" applyBorder="1">
      <alignment vertical="center"/>
    </xf>
    <xf numFmtId="0" fontId="4" fillId="25" borderId="0" xfId="0" applyFont="1" applyFill="1" applyBorder="1">
      <alignment vertical="center"/>
    </xf>
    <xf numFmtId="167" fontId="4" fillId="0" borderId="0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4" fillId="23" borderId="0" xfId="60" quotePrefix="1" applyFont="1" applyFill="1" applyBorder="1"/>
    <xf numFmtId="0" fontId="4" fillId="19" borderId="0" xfId="60" quotePrefix="1" applyFont="1" applyFill="1" applyBorder="1"/>
    <xf numFmtId="0" fontId="4" fillId="20" borderId="0" xfId="60" applyFont="1" applyFill="1" applyBorder="1"/>
    <xf numFmtId="0" fontId="4" fillId="0" borderId="0" xfId="0" applyFont="1" applyFill="1" applyBorder="1">
      <alignment vertical="center"/>
    </xf>
    <xf numFmtId="169" fontId="4" fillId="0" borderId="0" xfId="62" applyFont="1" applyFill="1" applyBorder="1" applyAlignment="1">
      <alignment vertical="top" wrapText="1"/>
    </xf>
    <xf numFmtId="0" fontId="36" fillId="29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7" borderId="0" xfId="0" applyFont="1" applyFill="1" applyBorder="1">
      <alignment vertical="center"/>
    </xf>
    <xf numFmtId="10" fontId="4" fillId="27" borderId="0" xfId="47" applyNumberFormat="1" applyFont="1" applyFill="1" applyBorder="1"/>
    <xf numFmtId="2" fontId="4" fillId="27" borderId="0" xfId="0" applyNumberFormat="1" applyFont="1" applyFill="1" applyBorder="1">
      <alignment vertical="center"/>
    </xf>
    <xf numFmtId="0" fontId="6" fillId="22" borderId="0" xfId="0" applyFont="1" applyFill="1" applyBorder="1" applyAlignment="1">
      <alignment horizontal="center" vertical="top" wrapText="1"/>
    </xf>
    <xf numFmtId="0" fontId="4" fillId="0" borderId="0" xfId="63" applyFont="1"/>
    <xf numFmtId="0" fontId="4" fillId="22" borderId="0" xfId="63" applyFont="1" applyFill="1" applyBorder="1"/>
    <xf numFmtId="0" fontId="4" fillId="24" borderId="0" xfId="63" applyFont="1" applyFill="1" applyBorder="1"/>
    <xf numFmtId="0" fontId="4" fillId="25" borderId="0" xfId="63" applyFont="1" applyFill="1" applyBorder="1"/>
    <xf numFmtId="0" fontId="6" fillId="0" borderId="0" xfId="63" applyFont="1"/>
    <xf numFmtId="0" fontId="4" fillId="0" borderId="0" xfId="63" applyFont="1" applyBorder="1"/>
    <xf numFmtId="0" fontId="4" fillId="0" borderId="0" xfId="63" applyFont="1" applyBorder="1" applyAlignment="1">
      <alignment horizontal="left" wrapText="1"/>
    </xf>
    <xf numFmtId="173" fontId="4" fillId="22" borderId="0" xfId="63" applyNumberFormat="1" applyFont="1" applyFill="1" applyBorder="1"/>
    <xf numFmtId="0" fontId="6" fillId="0" borderId="0" xfId="63" applyFont="1" applyAlignment="1">
      <alignment horizontal="right"/>
    </xf>
    <xf numFmtId="9" fontId="4" fillId="22" borderId="0" xfId="64" applyFont="1" applyFill="1" applyBorder="1"/>
    <xf numFmtId="0" fontId="4" fillId="0" borderId="0" xfId="63" applyFont="1" applyFill="1" applyBorder="1"/>
    <xf numFmtId="0" fontId="4" fillId="0" borderId="1" xfId="63" applyFont="1" applyBorder="1" applyAlignment="1">
      <alignment horizontal="left" wrapText="1"/>
    </xf>
    <xf numFmtId="173" fontId="4" fillId="22" borderId="1" xfId="63" applyNumberFormat="1" applyFont="1" applyFill="1" applyBorder="1"/>
    <xf numFmtId="0" fontId="4" fillId="0" borderId="0" xfId="44" applyFont="1" applyBorder="1"/>
    <xf numFmtId="0" fontId="4" fillId="0" borderId="0" xfId="44" applyFont="1"/>
    <xf numFmtId="0" fontId="6" fillId="0" borderId="1" xfId="63" applyFont="1" applyFill="1" applyBorder="1" applyAlignment="1">
      <alignment horizontal="center"/>
    </xf>
    <xf numFmtId="0" fontId="4" fillId="0" borderId="1" xfId="63" applyFont="1" applyBorder="1"/>
    <xf numFmtId="0" fontId="6" fillId="0" borderId="1" xfId="63" applyFont="1" applyBorder="1" applyAlignment="1">
      <alignment horizontal="center"/>
    </xf>
    <xf numFmtId="168" fontId="4" fillId="0" borderId="0" xfId="63" applyNumberFormat="1" applyFont="1" applyFill="1" applyBorder="1"/>
    <xf numFmtId="0" fontId="6" fillId="0" borderId="0" xfId="63" applyFont="1" applyFill="1" applyBorder="1"/>
    <xf numFmtId="168" fontId="6" fillId="0" borderId="0" xfId="65" applyNumberFormat="1" applyFont="1" applyFill="1" applyBorder="1"/>
    <xf numFmtId="0" fontId="6" fillId="0" borderId="0" xfId="63" applyFont="1" applyBorder="1" applyAlignment="1">
      <alignment horizontal="center"/>
    </xf>
    <xf numFmtId="166" fontId="6" fillId="0" borderId="0" xfId="65" applyNumberFormat="1" applyFont="1" applyFill="1" applyBorder="1"/>
    <xf numFmtId="0" fontId="6" fillId="0" borderId="0" xfId="63" applyFont="1" applyFill="1" applyBorder="1" applyAlignment="1">
      <alignment horizontal="right"/>
    </xf>
    <xf numFmtId="168" fontId="6" fillId="0" borderId="0" xfId="66" applyNumberFormat="1" applyFont="1" applyFill="1" applyBorder="1"/>
    <xf numFmtId="0" fontId="6" fillId="0" borderId="0" xfId="63" quotePrefix="1" applyFont="1" applyBorder="1" applyAlignment="1">
      <alignment horizontal="left" vertical="center"/>
    </xf>
    <xf numFmtId="0" fontId="4" fillId="0" borderId="0" xfId="63" applyFont="1" applyBorder="1" applyAlignment="1">
      <alignment horizontal="left"/>
    </xf>
    <xf numFmtId="0" fontId="6" fillId="0" borderId="0" xfId="63" quotePrefix="1" applyFont="1" applyBorder="1" applyAlignment="1">
      <alignment horizontal="left"/>
    </xf>
    <xf numFmtId="166" fontId="4" fillId="0" borderId="0" xfId="63" applyNumberFormat="1" applyFont="1"/>
    <xf numFmtId="168" fontId="4" fillId="0" borderId="0" xfId="63" applyNumberFormat="1" applyFont="1"/>
    <xf numFmtId="174" fontId="4" fillId="27" borderId="0" xfId="0" applyNumberFormat="1" applyFont="1" applyFill="1">
      <alignment vertical="center"/>
    </xf>
    <xf numFmtId="0" fontId="42" fillId="23" borderId="0" xfId="60" applyFont="1" applyFill="1" applyBorder="1"/>
    <xf numFmtId="0" fontId="42" fillId="28" borderId="0" xfId="60" applyFont="1" applyFill="1" applyBorder="1"/>
    <xf numFmtId="0" fontId="42" fillId="20" borderId="0" xfId="60" applyFont="1" applyFill="1" applyBorder="1"/>
    <xf numFmtId="0" fontId="6" fillId="0" borderId="0" xfId="0" applyFont="1">
      <alignment vertical="center"/>
    </xf>
    <xf numFmtId="0" fontId="31" fillId="26" borderId="0" xfId="63" applyFont="1" applyFill="1" applyBorder="1" applyAlignment="1">
      <alignment horizontal="center" vertical="center"/>
    </xf>
    <xf numFmtId="0" fontId="4" fillId="30" borderId="0" xfId="63" applyFont="1" applyFill="1" applyAlignment="1">
      <alignment vertical="top"/>
    </xf>
    <xf numFmtId="0" fontId="43" fillId="0" borderId="0" xfId="0" applyFont="1">
      <alignment vertical="center"/>
    </xf>
    <xf numFmtId="9" fontId="0" fillId="22" borderId="0" xfId="0" applyNumberFormat="1" applyFill="1">
      <alignment vertical="center"/>
    </xf>
    <xf numFmtId="0" fontId="0" fillId="22" borderId="0" xfId="0" applyFill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10" fontId="0" fillId="27" borderId="0" xfId="0" applyNumberFormat="1" applyFill="1">
      <alignment vertical="center"/>
    </xf>
    <xf numFmtId="0" fontId="6" fillId="0" borderId="0" xfId="63" applyNumberFormat="1" applyFont="1" applyFill="1" applyBorder="1" applyAlignment="1">
      <alignment horizontal="right"/>
    </xf>
    <xf numFmtId="164" fontId="6" fillId="22" borderId="0" xfId="65" applyNumberFormat="1" applyFont="1" applyFill="1" applyBorder="1"/>
    <xf numFmtId="177" fontId="6" fillId="22" borderId="0" xfId="65" applyNumberFormat="1" applyFont="1" applyFill="1" applyBorder="1"/>
    <xf numFmtId="177" fontId="4" fillId="27" borderId="0" xfId="65" applyNumberFormat="1" applyFont="1" applyFill="1" applyBorder="1"/>
    <xf numFmtId="177" fontId="6" fillId="0" borderId="0" xfId="63" applyNumberFormat="1" applyFont="1" applyFill="1" applyBorder="1"/>
    <xf numFmtId="177" fontId="6" fillId="0" borderId="0" xfId="65" applyNumberFormat="1" applyFont="1" applyFill="1" applyBorder="1"/>
    <xf numFmtId="0" fontId="44" fillId="0" borderId="0" xfId="63" applyFont="1" applyBorder="1"/>
    <xf numFmtId="177" fontId="45" fillId="27" borderId="0" xfId="65" applyNumberFormat="1" applyFont="1" applyFill="1" applyBorder="1" applyAlignment="1">
      <alignment horizontal="right"/>
    </xf>
    <xf numFmtId="164" fontId="6" fillId="27" borderId="0" xfId="65" applyNumberFormat="1" applyFont="1" applyFill="1" applyBorder="1"/>
    <xf numFmtId="164" fontId="43" fillId="27" borderId="0" xfId="0" applyNumberFormat="1" applyFont="1" applyFill="1">
      <alignment vertical="center"/>
    </xf>
    <xf numFmtId="0" fontId="4" fillId="0" borderId="13" xfId="63" applyFont="1" applyBorder="1"/>
    <xf numFmtId="165" fontId="4" fillId="27" borderId="14" xfId="63" applyNumberFormat="1" applyFont="1" applyFill="1" applyBorder="1"/>
    <xf numFmtId="0" fontId="4" fillId="0" borderId="15" xfId="63" applyFont="1" applyBorder="1"/>
    <xf numFmtId="165" fontId="4" fillId="27" borderId="12" xfId="63" applyNumberFormat="1" applyFont="1" applyFill="1" applyBorder="1"/>
    <xf numFmtId="0" fontId="4" fillId="0" borderId="16" xfId="63" applyFont="1" applyBorder="1"/>
    <xf numFmtId="165" fontId="6" fillId="27" borderId="17" xfId="63" applyNumberFormat="1" applyFont="1" applyFill="1" applyBorder="1"/>
    <xf numFmtId="175" fontId="6" fillId="0" borderId="0" xfId="0" applyNumberFormat="1" applyFont="1" applyBorder="1" applyAlignment="1">
      <alignment vertical="top" wrapText="1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64" fontId="0" fillId="22" borderId="0" xfId="30" applyNumberFormat="1" applyFont="1" applyFill="1" applyAlignment="1">
      <alignment vertical="center"/>
    </xf>
    <xf numFmtId="173" fontId="45" fillId="22" borderId="0" xfId="63" applyNumberFormat="1" applyFont="1" applyFill="1" applyBorder="1"/>
    <xf numFmtId="0" fontId="4" fillId="27" borderId="0" xfId="0" applyFont="1" applyFill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4" fillId="0" borderId="0" xfId="0" applyNumberFormat="1" applyFont="1">
      <alignment vertical="center"/>
    </xf>
    <xf numFmtId="183" fontId="0" fillId="0" borderId="0" xfId="0" applyNumberFormat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165" fontId="4" fillId="27" borderId="0" xfId="0" applyNumberFormat="1" applyFont="1" applyFill="1">
      <alignment vertical="center"/>
    </xf>
    <xf numFmtId="165" fontId="0" fillId="27" borderId="0" xfId="0" applyNumberFormat="1" applyFill="1">
      <alignment vertical="center"/>
    </xf>
    <xf numFmtId="0" fontId="33" fillId="22" borderId="0" xfId="0" applyFont="1" applyFill="1" applyAlignment="1">
      <alignment horizontal="center" vertical="center"/>
    </xf>
    <xf numFmtId="0" fontId="33" fillId="22" borderId="0" xfId="0" applyFont="1" applyFill="1" applyBorder="1" applyAlignment="1">
      <alignment horizontal="center" vertical="top" wrapText="1"/>
    </xf>
    <xf numFmtId="0" fontId="36" fillId="29" borderId="0" xfId="0" applyFont="1" applyFill="1" applyBorder="1" applyAlignment="1">
      <alignment horizontal="center" vertical="center" wrapText="1"/>
    </xf>
    <xf numFmtId="0" fontId="37" fillId="29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0" borderId="0" xfId="63" applyFont="1" applyFill="1" applyAlignment="1">
      <alignment vertical="top"/>
    </xf>
    <xf numFmtId="0" fontId="33" fillId="0" borderId="0" xfId="63" applyFont="1" applyAlignment="1">
      <alignment horizontal="center"/>
    </xf>
    <xf numFmtId="0" fontId="6" fillId="26" borderId="0" xfId="44" applyFont="1" applyFill="1" applyAlignment="1">
      <alignment horizontal="center" vertical="center"/>
    </xf>
    <xf numFmtId="0" fontId="31" fillId="26" borderId="0" xfId="63" applyFont="1" applyFill="1" applyBorder="1" applyAlignment="1">
      <alignment horizontal="center" vertical="center"/>
    </xf>
    <xf numFmtId="0" fontId="4" fillId="26" borderId="0" xfId="63" applyFont="1" applyFill="1" applyBorder="1" applyAlignment="1">
      <alignment horizontal="center" vertical="center"/>
    </xf>
    <xf numFmtId="0" fontId="41" fillId="26" borderId="0" xfId="63" applyFont="1" applyFill="1" applyBorder="1" applyAlignment="1">
      <alignment horizontal="center" vertical="center"/>
    </xf>
  </cellXfs>
  <cellStyles count="68">
    <cellStyle name="0.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62" builtinId="3"/>
    <cellStyle name="Comma 2" xfId="29"/>
    <cellStyle name="Comma 3" xfId="53"/>
    <cellStyle name="Comma 4" xfId="58"/>
    <cellStyle name="Comma 5" xfId="66"/>
    <cellStyle name="Currency" xfId="30" builtinId="4"/>
    <cellStyle name="Currency 2" xfId="31"/>
    <cellStyle name="Currency 3" xfId="54"/>
    <cellStyle name="Currency 4" xfId="57"/>
    <cellStyle name="Currency 5" xfId="65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yperlink 2" xfId="38"/>
    <cellStyle name="Input" xfId="39"/>
    <cellStyle name="Linked Cell" xfId="40"/>
    <cellStyle name="Neutral" xfId="41"/>
    <cellStyle name="Normal" xfId="0" builtinId="0" customBuiltin="1"/>
    <cellStyle name="Normal 2" xfId="42"/>
    <cellStyle name="Normal 2 2" xfId="43"/>
    <cellStyle name="Normal 2 3" xfId="61"/>
    <cellStyle name="Normal 3" xfId="44"/>
    <cellStyle name="Normal 4" xfId="52"/>
    <cellStyle name="Normal 4 2" xfId="60"/>
    <cellStyle name="Normal 4 2 2" xfId="67"/>
    <cellStyle name="Normal 5" xfId="56"/>
    <cellStyle name="Normal 6" xfId="63"/>
    <cellStyle name="Note" xfId="45"/>
    <cellStyle name="Output" xfId="46"/>
    <cellStyle name="Percent" xfId="47" builtinId="5"/>
    <cellStyle name="Percent 2" xfId="48"/>
    <cellStyle name="Percent 3" xfId="55"/>
    <cellStyle name="Percent 4" xfId="59"/>
    <cellStyle name="Percent 5" xfId="64"/>
    <cellStyle name="Title" xfId="49"/>
    <cellStyle name="Total" xfId="50"/>
    <cellStyle name="Warning Text" xfId="51"/>
  </cellStyles>
  <dxfs count="0"/>
  <tableStyles count="0" defaultTableStyle="TableStyleMedium9" defaultPivotStyle="PivotStyleMedium4"/>
  <colors>
    <mruColors>
      <color rgb="FFFFCC00"/>
      <color rgb="FFFF99CC"/>
      <color rgb="FFCCFF99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95250</xdr:rowOff>
    </xdr:from>
    <xdr:to>
      <xdr:col>7</xdr:col>
      <xdr:colOff>333375</xdr:colOff>
      <xdr:row>9</xdr:row>
      <xdr:rowOff>28575</xdr:rowOff>
    </xdr:to>
    <xdr:sp macro="" textlink="">
      <xdr:nvSpPr>
        <xdr:cNvPr id="3" name="TextBox 2"/>
        <xdr:cNvSpPr txBox="1"/>
      </xdr:nvSpPr>
      <xdr:spPr>
        <a:xfrm>
          <a:off x="257175" y="95250"/>
          <a:ext cx="8648700" cy="17335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This problem requires you, among other things, to estimate the stock price for </a:t>
          </a:r>
          <a:r>
            <a:rPr lang="en-U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Virgin America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(Ticker: </a:t>
          </a:r>
          <a:r>
            <a:rPr lang="en-U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and provide the analysis as requested. You will need to use “Sources of Financial Data” listed in </a:t>
          </a:r>
          <a:r>
            <a:rPr lang="en-U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Course Content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obtain the necessary financial info/statements for </a:t>
          </a:r>
          <a:r>
            <a:rPr lang="en-U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Virgin America Inc.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to identify its peer companies and to obtain pricing and financial information for them.</a:t>
          </a:r>
          <a:r>
            <a:rPr lang="en-US" sz="14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4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 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lphaUcPeriod"/>
            <a:tabLst>
              <a:tab pos="457200" algn="l"/>
            </a:tabLst>
          </a:pP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Choose several peer companies for </a:t>
          </a:r>
          <a:r>
            <a:rPr lang="en-US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Virgin America Inc.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justify your choice. Choose several valuation multiples and using comparable ratios of peer companies (as we did in Project 2 and discussed in Conferences) and </a:t>
          </a:r>
          <a:r>
            <a:rPr lang="en-US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Virgin America Inc.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financial information from prospectus, estimate the company’s equity value on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April 3, 2016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It is required for this question to list your major assumptions and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properly reference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sources of information that you used in your calculations.</a:t>
          </a:r>
          <a:endParaRPr lang="en-US" sz="14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66676</xdr:rowOff>
    </xdr:from>
    <xdr:to>
      <xdr:col>6</xdr:col>
      <xdr:colOff>0</xdr:colOff>
      <xdr:row>3</xdr:row>
      <xdr:rowOff>190501</xdr:rowOff>
    </xdr:to>
    <xdr:sp macro="" textlink="">
      <xdr:nvSpPr>
        <xdr:cNvPr id="2" name="TextBox 1"/>
        <xdr:cNvSpPr txBox="1"/>
      </xdr:nvSpPr>
      <xdr:spPr>
        <a:xfrm>
          <a:off x="190500" y="66676"/>
          <a:ext cx="4886325" cy="723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lphaUcPeriod" startAt="2"/>
            <a:tabLst>
              <a:tab pos="457200" algn="l"/>
            </a:tabLs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Using the same peers and industry data, please estimate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 Inc.’s 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WACC. Show all your data used for calculations. Again, please state all your assumptions and sources of information.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8</xdr:col>
      <xdr:colOff>571500</xdr:colOff>
      <xdr:row>5</xdr:row>
      <xdr:rowOff>76200</xdr:rowOff>
    </xdr:to>
    <xdr:sp macro="" textlink="">
      <xdr:nvSpPr>
        <xdr:cNvPr id="2" name="TextBox 1"/>
        <xdr:cNvSpPr txBox="1"/>
      </xdr:nvSpPr>
      <xdr:spPr>
        <a:xfrm>
          <a:off x="647700" y="66675"/>
          <a:ext cx="5248275" cy="10096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lphaUcPeriod" startAt="3"/>
            <a:tabLst>
              <a:tab pos="457200" algn="l"/>
            </a:tabLst>
          </a:pP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On April 4, 2016 </a:t>
          </a:r>
          <a:r>
            <a:rPr lang="en-US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Alaska Air Group Inc.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(Ticker: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ALK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announced its intent to buy </a:t>
          </a:r>
          <a:r>
            <a:rPr lang="en-US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Virgin America Inc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How do your valuations compare to the </a:t>
          </a:r>
          <a:r>
            <a:rPr lang="en-US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Alaska Air Group Inc.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announced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acquisition price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? If your valuations differ from observed prices, can you briefly forward any possible explanations? For example, you should discuss and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attempt to evaluate possible synergy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other effects of acquisition.</a:t>
          </a:r>
          <a:endParaRPr lang="en-US" sz="1400">
            <a:effectLst/>
            <a:latin typeface="Times New Roman" panose="02020603050405020304" pitchFamily="18" charset="0"/>
            <a:ea typeface="Times New Roman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66675</xdr:rowOff>
    </xdr:from>
    <xdr:to>
      <xdr:col>4</xdr:col>
      <xdr:colOff>0</xdr:colOff>
      <xdr:row>10</xdr:row>
      <xdr:rowOff>57150</xdr:rowOff>
    </xdr:to>
    <xdr:sp macro="" textlink="">
      <xdr:nvSpPr>
        <xdr:cNvPr id="3" name="TextBox 2"/>
        <xdr:cNvSpPr txBox="1"/>
      </xdr:nvSpPr>
      <xdr:spPr>
        <a:xfrm>
          <a:off x="76199" y="66675"/>
          <a:ext cx="5800726" cy="19907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lphaUcPeriod" startAt="4"/>
            <a:tabLst>
              <a:tab pos="457200" algn="l"/>
            </a:tabLst>
          </a:pP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The following information is for pedagogical purposes only and unlike earlier questions does not deal with real terms of the deal.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In July 2015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and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ViaSat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(Ticker: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VSAT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 announced a </a:t>
          </a: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Joint Venture 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JV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 to provide WiFi service on-board.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ViaSat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has invested $ 5 M in the venture in return for 10% ownership in the form of convertible preferred shares. By July 2016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JV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is expected to generate $ 5 M in revenues with subsequent 25% annual growth.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ViaSat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anticipates to sell its share in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JV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in July 2019. Applying Value/Sales ratio of 16, what is the estimated 2019 value of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ViaSat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share in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JV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? What is the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ViaSat’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's implied cost of capital that justified the $ 10 M investment? How would your answers change if the annual growth were only 20%? What is the advantage of having convertible preferred instead of common equity?</a:t>
          </a:r>
          <a:endParaRPr lang="en-US" sz="1200">
            <a:effectLst/>
            <a:latin typeface="Times New Roman"/>
            <a:ea typeface="Times New Roman"/>
            <a:cs typeface="Times New Roman"/>
          </a:endParaRPr>
        </a:p>
        <a:p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126</xdr:row>
      <xdr:rowOff>101600</xdr:rowOff>
    </xdr:from>
    <xdr:to>
      <xdr:col>3</xdr:col>
      <xdr:colOff>587375</xdr:colOff>
      <xdr:row>129</xdr:row>
      <xdr:rowOff>63500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200" y="23685500"/>
          <a:ext cx="52482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The terminal period growth rates were estimated such that the intrinsic valuation of the firm's equity would equal the current market capitalization of the firm using the "Goal Seek" function.</a:t>
          </a:r>
        </a:p>
      </xdr:txBody>
    </xdr:sp>
    <xdr:clientData/>
  </xdr:twoCellAnchor>
  <xdr:twoCellAnchor>
    <xdr:from>
      <xdr:col>5</xdr:col>
      <xdr:colOff>123825</xdr:colOff>
      <xdr:row>34</xdr:row>
      <xdr:rowOff>95250</xdr:rowOff>
    </xdr:from>
    <xdr:to>
      <xdr:col>5</xdr:col>
      <xdr:colOff>542925</xdr:colOff>
      <xdr:row>37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6867525" y="6762750"/>
          <a:ext cx="419100" cy="6096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37</xdr:row>
      <xdr:rowOff>114300</xdr:rowOff>
    </xdr:from>
    <xdr:to>
      <xdr:col>5</xdr:col>
      <xdr:colOff>552450</xdr:colOff>
      <xdr:row>40</xdr:row>
      <xdr:rowOff>95250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6867525" y="7381875"/>
          <a:ext cx="428625" cy="5810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40</xdr:row>
      <xdr:rowOff>95250</xdr:rowOff>
    </xdr:from>
    <xdr:to>
      <xdr:col>5</xdr:col>
      <xdr:colOff>542925</xdr:colOff>
      <xdr:row>43</xdr:row>
      <xdr:rowOff>104775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V="1">
          <a:off x="6867525" y="7962900"/>
          <a:ext cx="419100" cy="6096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43</xdr:row>
      <xdr:rowOff>114300</xdr:rowOff>
    </xdr:from>
    <xdr:to>
      <xdr:col>5</xdr:col>
      <xdr:colOff>552450</xdr:colOff>
      <xdr:row>46</xdr:row>
      <xdr:rowOff>95250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6867525" y="8582025"/>
          <a:ext cx="428625" cy="5810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37</xdr:row>
      <xdr:rowOff>95250</xdr:rowOff>
    </xdr:from>
    <xdr:to>
      <xdr:col>3</xdr:col>
      <xdr:colOff>552450</xdr:colOff>
      <xdr:row>40</xdr:row>
      <xdr:rowOff>104775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V="1">
          <a:off x="5124450" y="7362825"/>
          <a:ext cx="419100" cy="60960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40</xdr:row>
      <xdr:rowOff>114300</xdr:rowOff>
    </xdr:from>
    <xdr:to>
      <xdr:col>3</xdr:col>
      <xdr:colOff>561975</xdr:colOff>
      <xdr:row>43</xdr:row>
      <xdr:rowOff>95250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>
          <a:off x="5124450" y="7981950"/>
          <a:ext cx="428625" cy="5810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31</xdr:row>
      <xdr:rowOff>66675</xdr:rowOff>
    </xdr:from>
    <xdr:to>
      <xdr:col>7</xdr:col>
      <xdr:colOff>628650</xdr:colOff>
      <xdr:row>49</xdr:row>
      <xdr:rowOff>66675</xdr:rowOff>
    </xdr:to>
    <xdr:grpSp>
      <xdr:nvGrpSpPr>
        <xdr:cNvPr id="9" name="Group 20"/>
        <xdr:cNvGrpSpPr>
          <a:grpSpLocks/>
        </xdr:cNvGrpSpPr>
      </xdr:nvGrpSpPr>
      <xdr:grpSpPr bwMode="auto">
        <a:xfrm>
          <a:off x="9829800" y="6276975"/>
          <a:ext cx="438150" cy="3467100"/>
          <a:chOff x="913" y="77"/>
          <a:chExt cx="46" cy="306"/>
        </a:xfrm>
      </xdr:grpSpPr>
      <xdr:sp macro="" textlink="">
        <xdr:nvSpPr>
          <xdr:cNvPr id="10" name="Line 21"/>
          <xdr:cNvSpPr>
            <a:spLocks noChangeShapeType="1"/>
          </xdr:cNvSpPr>
        </xdr:nvSpPr>
        <xdr:spPr bwMode="auto">
          <a:xfrm flipV="1">
            <a:off x="914" y="77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2"/>
          <xdr:cNvSpPr>
            <a:spLocks noChangeShapeType="1"/>
          </xdr:cNvSpPr>
        </xdr:nvSpPr>
        <xdr:spPr bwMode="auto">
          <a:xfrm>
            <a:off x="914" y="132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3"/>
          <xdr:cNvSpPr>
            <a:spLocks noChangeShapeType="1"/>
          </xdr:cNvSpPr>
        </xdr:nvSpPr>
        <xdr:spPr bwMode="auto">
          <a:xfrm flipV="1">
            <a:off x="914" y="179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4"/>
          <xdr:cNvSpPr>
            <a:spLocks noChangeShapeType="1"/>
          </xdr:cNvSpPr>
        </xdr:nvSpPr>
        <xdr:spPr bwMode="auto">
          <a:xfrm>
            <a:off x="914" y="234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5"/>
          <xdr:cNvSpPr>
            <a:spLocks noChangeShapeType="1"/>
          </xdr:cNvSpPr>
        </xdr:nvSpPr>
        <xdr:spPr bwMode="auto">
          <a:xfrm flipV="1">
            <a:off x="913" y="282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6"/>
          <xdr:cNvSpPr>
            <a:spLocks noChangeShapeType="1"/>
          </xdr:cNvSpPr>
        </xdr:nvSpPr>
        <xdr:spPr bwMode="auto">
          <a:xfrm>
            <a:off x="913" y="337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152400</xdr:rowOff>
        </xdr:from>
        <xdr:to>
          <xdr:col>8</xdr:col>
          <xdr:colOff>50800</xdr:colOff>
          <xdr:row>23</xdr:row>
          <xdr:rowOff>165100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19050</xdr:colOff>
      <xdr:row>0</xdr:row>
      <xdr:rowOff>66676</xdr:rowOff>
    </xdr:from>
    <xdr:to>
      <xdr:col>5</xdr:col>
      <xdr:colOff>514350</xdr:colOff>
      <xdr:row>10</xdr:row>
      <xdr:rowOff>19050</xdr:rowOff>
    </xdr:to>
    <xdr:sp macro="" textlink="">
      <xdr:nvSpPr>
        <xdr:cNvPr id="17" name="TextBox 16"/>
        <xdr:cNvSpPr txBox="1"/>
      </xdr:nvSpPr>
      <xdr:spPr>
        <a:xfrm>
          <a:off x="295275" y="66676"/>
          <a:ext cx="7877175" cy="195262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lphaUcPeriod" startAt="5"/>
            <a:tabLst>
              <a:tab pos="457200" algn="l"/>
            </a:tabLst>
          </a:pP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The following information is for pedagogical purposes only and does not deal with a real situation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There are rumors that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is negotiating a three year agreement with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Amazon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(Ticker: </a:t>
          </a: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AMZN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 according to which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 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will have a right to stream Amazon Prime content on its flights at a predetermined annual price of $ 50 M. Currently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uses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Netflix 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(Ticker: </a:t>
          </a: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NFLX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 streaming and pays $ 40 M annually, but each year this value can go up 20% or down 10% in comparison with the previous year. Over the next three years at the beginning of each year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can decide, which provider, </a:t>
          </a:r>
          <a:r>
            <a:rPr lang="en-US" sz="12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Netflix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or </a:t>
          </a:r>
          <a:r>
            <a:rPr lang="en-US" sz="12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Amazon Prime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, it will be using that year. Which product should the company use each year? If the risk-free rate is 3%, how much this agreement is worth to </a:t>
          </a:r>
          <a:r>
            <a:rPr lang="en-US" sz="1200" b="1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Virgin America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? Please provide as many details as possible in your explanations and support them by numbers. Hint: think about this as a series of options. Also you might find the following option pricing formulas useful (</a:t>
          </a:r>
          <a:r>
            <a:rPr lang="en-US" sz="12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r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is the risk-free rate, </a:t>
          </a:r>
          <a:r>
            <a:rPr lang="en-US" sz="12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is the risk-neutral probability, C</a:t>
          </a:r>
          <a:r>
            <a:rPr lang="en-US" sz="1200" i="1" baseline="-25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is the option payoff in node </a:t>
          </a:r>
          <a:r>
            <a:rPr lang="en-US" sz="1200" i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</a:t>
          </a: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)</a:t>
          </a:r>
          <a:endParaRPr lang="en-US" sz="1200">
            <a:effectLst/>
            <a:latin typeface="Times New Roman"/>
            <a:ea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254000</xdr:colOff>
          <xdr:row>18</xdr:row>
          <xdr:rowOff>177800</xdr:rowOff>
        </xdr:from>
        <xdr:to>
          <xdr:col>14</xdr:col>
          <xdr:colOff>114300</xdr:colOff>
          <xdr:row>24</xdr:row>
          <xdr:rowOff>25400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304799</xdr:colOff>
      <xdr:row>35</xdr:row>
      <xdr:rowOff>9525</xdr:rowOff>
    </xdr:from>
    <xdr:to>
      <xdr:col>4</xdr:col>
      <xdr:colOff>866772</xdr:colOff>
      <xdr:row>36</xdr:row>
      <xdr:rowOff>123825</xdr:rowOff>
    </xdr:to>
    <xdr:sp macro="" textlink="">
      <xdr:nvSpPr>
        <xdr:cNvPr id="16" name="Left Brace 15"/>
        <xdr:cNvSpPr/>
      </xdr:nvSpPr>
      <xdr:spPr>
        <a:xfrm rot="5400000">
          <a:off x="6105523" y="5819776"/>
          <a:ext cx="314325" cy="254317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952500</xdr:colOff>
      <xdr:row>34</xdr:row>
      <xdr:rowOff>0</xdr:rowOff>
    </xdr:from>
    <xdr:to>
      <xdr:col>4</xdr:col>
      <xdr:colOff>266700</xdr:colOff>
      <xdr:row>34</xdr:row>
      <xdr:rowOff>190500</xdr:rowOff>
    </xdr:to>
    <xdr:sp macro="" textlink="">
      <xdr:nvSpPr>
        <xdr:cNvPr id="18" name="TextBox 17"/>
        <xdr:cNvSpPr txBox="1"/>
      </xdr:nvSpPr>
      <xdr:spPr>
        <a:xfrm>
          <a:off x="5638800" y="6724650"/>
          <a:ext cx="1295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Option 1</a:t>
          </a:r>
        </a:p>
      </xdr:txBody>
    </xdr:sp>
    <xdr:clientData/>
  </xdr:twoCellAnchor>
  <xdr:twoCellAnchor>
    <xdr:from>
      <xdr:col>2</xdr:col>
      <xdr:colOff>447673</xdr:colOff>
      <xdr:row>32</xdr:row>
      <xdr:rowOff>19051</xdr:rowOff>
    </xdr:from>
    <xdr:to>
      <xdr:col>6</xdr:col>
      <xdr:colOff>819149</xdr:colOff>
      <xdr:row>33</xdr:row>
      <xdr:rowOff>95250</xdr:rowOff>
    </xdr:to>
    <xdr:sp macro="" textlink="">
      <xdr:nvSpPr>
        <xdr:cNvPr id="22" name="Left Brace 21"/>
        <xdr:cNvSpPr/>
      </xdr:nvSpPr>
      <xdr:spPr>
        <a:xfrm rot="5400000">
          <a:off x="7162799" y="4257675"/>
          <a:ext cx="276224" cy="4333876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914400</xdr:colOff>
      <xdr:row>31</xdr:row>
      <xdr:rowOff>0</xdr:rowOff>
    </xdr:from>
    <xdr:to>
      <xdr:col>5</xdr:col>
      <xdr:colOff>228600</xdr:colOff>
      <xdr:row>31</xdr:row>
      <xdr:rowOff>190500</xdr:rowOff>
    </xdr:to>
    <xdr:sp macro="" textlink="">
      <xdr:nvSpPr>
        <xdr:cNvPr id="24" name="TextBox 23"/>
        <xdr:cNvSpPr txBox="1"/>
      </xdr:nvSpPr>
      <xdr:spPr>
        <a:xfrm>
          <a:off x="6591300" y="6067425"/>
          <a:ext cx="1295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Option 2</a:t>
          </a:r>
        </a:p>
      </xdr:txBody>
    </xdr:sp>
    <xdr:clientData/>
  </xdr:twoCellAnchor>
  <xdr:twoCellAnchor>
    <xdr:from>
      <xdr:col>2</xdr:col>
      <xdr:colOff>257175</xdr:colOff>
      <xdr:row>54</xdr:row>
      <xdr:rowOff>76199</xdr:rowOff>
    </xdr:from>
    <xdr:to>
      <xdr:col>8</xdr:col>
      <xdr:colOff>838200</xdr:colOff>
      <xdr:row>55</xdr:row>
      <xdr:rowOff>152399</xdr:rowOff>
    </xdr:to>
    <xdr:sp macro="" textlink="">
      <xdr:nvSpPr>
        <xdr:cNvPr id="25" name="Left Brace 24"/>
        <xdr:cNvSpPr/>
      </xdr:nvSpPr>
      <xdr:spPr>
        <a:xfrm rot="16200000">
          <a:off x="8067675" y="7677149"/>
          <a:ext cx="276225" cy="652462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304800</xdr:colOff>
      <xdr:row>56</xdr:row>
      <xdr:rowOff>190500</xdr:rowOff>
    </xdr:to>
    <xdr:sp macro="" textlink="">
      <xdr:nvSpPr>
        <xdr:cNvPr id="26" name="TextBox 25"/>
        <xdr:cNvSpPr txBox="1"/>
      </xdr:nvSpPr>
      <xdr:spPr>
        <a:xfrm>
          <a:off x="7658100" y="11125200"/>
          <a:ext cx="1295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Option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marL="0" marR="0" indent="0">
          <a:spcBef>
            <a:spcPts val="0"/>
          </a:spcBef>
          <a:spcAft>
            <a:spcPts val="0"/>
          </a:spcAft>
          <a:buFontTx/>
          <a:buNone/>
          <a:tabLst>
            <a:tab pos="457200" algn="l"/>
          </a:tabLst>
          <a:defRPr sz="1200">
            <a:effectLst/>
            <a:latin typeface="Times New Roman" panose="02020603050405020304" pitchFamily="18" charset="0"/>
            <a:ea typeface="Times New Roman" panose="020206030504050203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quation1.bin"/><Relationship Id="rId4" Type="http://schemas.openxmlformats.org/officeDocument/2006/relationships/image" Target="../media/image1.emf"/><Relationship Id="rId5" Type="http://schemas.openxmlformats.org/officeDocument/2006/relationships/oleObject" Target="../embeddings/Microsoft_Equation2.bin"/><Relationship Id="rId6" Type="http://schemas.openxmlformats.org/officeDocument/2006/relationships/image" Target="../media/image2.emf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71"/>
  <sheetViews>
    <sheetView tabSelected="1" workbookViewId="0">
      <selection activeCell="E14" sqref="E14"/>
    </sheetView>
  </sheetViews>
  <sheetFormatPr baseColWidth="10" defaultColWidth="8.6640625" defaultRowHeight="15" x14ac:dyDescent="0"/>
  <cols>
    <col min="1" max="1" width="12.33203125" style="18" customWidth="1"/>
    <col min="2" max="2" width="26.1640625" style="18" customWidth="1"/>
    <col min="3" max="3" width="13.1640625" style="18" customWidth="1"/>
    <col min="4" max="4" width="14.83203125" style="18" customWidth="1"/>
    <col min="5" max="5" width="13.6640625" style="18" customWidth="1"/>
    <col min="6" max="6" width="11.6640625" style="18" customWidth="1"/>
    <col min="7" max="7" width="20.33203125" style="18" customWidth="1"/>
    <col min="8" max="8" width="16.5" style="18" customWidth="1"/>
    <col min="9" max="9" width="42.33203125" style="18" customWidth="1"/>
    <col min="10" max="16384" width="8.6640625" style="18"/>
  </cols>
  <sheetData>
    <row r="9" spans="1:9">
      <c r="A9" s="19"/>
      <c r="B9" s="19"/>
      <c r="C9" s="19"/>
      <c r="D9" s="19"/>
      <c r="E9" s="19"/>
      <c r="F9" s="19"/>
      <c r="G9" s="19"/>
      <c r="H9" s="19"/>
      <c r="I9" s="19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3"/>
      <c r="B12" s="24" t="s">
        <v>9</v>
      </c>
      <c r="C12" s="15"/>
      <c r="D12" s="15"/>
      <c r="E12" s="15"/>
      <c r="F12" s="15"/>
      <c r="G12" s="35" t="s">
        <v>82</v>
      </c>
      <c r="H12" s="3"/>
      <c r="I12" s="20" t="s">
        <v>0</v>
      </c>
    </row>
    <row r="13" spans="1:9">
      <c r="A13" s="4"/>
      <c r="B13" s="16" t="s">
        <v>5</v>
      </c>
      <c r="C13" s="11"/>
      <c r="D13" s="11"/>
      <c r="E13" s="11"/>
      <c r="F13" s="11"/>
      <c r="G13" s="17" t="s">
        <v>83</v>
      </c>
      <c r="H13" s="4"/>
      <c r="I13" s="21" t="s">
        <v>1</v>
      </c>
    </row>
    <row r="14" spans="1:9">
      <c r="A14" s="4"/>
      <c r="B14" s="16" t="s">
        <v>6</v>
      </c>
      <c r="C14" s="12"/>
      <c r="D14" s="12"/>
      <c r="E14" s="12"/>
      <c r="F14" s="12"/>
      <c r="G14" s="12"/>
      <c r="H14" s="4"/>
      <c r="I14" s="32" t="s">
        <v>2</v>
      </c>
    </row>
    <row r="15" spans="1:9" ht="16">
      <c r="A15" s="4"/>
      <c r="B15" s="109" t="s">
        <v>33</v>
      </c>
      <c r="C15" s="109"/>
      <c r="D15" s="109"/>
      <c r="E15" s="109"/>
      <c r="F15" s="109"/>
      <c r="G15" s="109"/>
      <c r="H15" s="4"/>
      <c r="I15" s="22" t="s">
        <v>3</v>
      </c>
    </row>
    <row r="16" spans="1:9">
      <c r="A16" s="4"/>
      <c r="B16" s="13"/>
      <c r="C16" s="5"/>
      <c r="D16" s="5"/>
      <c r="E16" s="5"/>
      <c r="F16" s="5"/>
      <c r="G16" s="5"/>
      <c r="H16" s="4"/>
    </row>
    <row r="17" spans="1:9">
      <c r="A17" s="4"/>
      <c r="B17" s="14"/>
      <c r="C17" s="6"/>
      <c r="D17" s="6"/>
      <c r="E17" s="6"/>
      <c r="F17" s="6"/>
      <c r="G17" s="6"/>
      <c r="H17" s="4"/>
      <c r="I17" s="19"/>
    </row>
    <row r="18" spans="1:9">
      <c r="A18" s="4"/>
      <c r="B18" s="13"/>
      <c r="C18" s="5"/>
      <c r="D18" s="5"/>
      <c r="E18" s="5"/>
      <c r="F18" s="5"/>
      <c r="G18" s="5"/>
      <c r="H18" s="4"/>
      <c r="I18" s="19"/>
    </row>
    <row r="19" spans="1:9">
      <c r="A19" s="4"/>
      <c r="B19" s="13"/>
      <c r="C19" s="7"/>
      <c r="D19" s="7"/>
      <c r="E19" s="7"/>
      <c r="F19" s="7"/>
      <c r="G19" s="7"/>
      <c r="H19" s="4"/>
      <c r="I19" s="4"/>
    </row>
    <row r="20" spans="1:9">
      <c r="A20" s="4"/>
      <c r="B20" s="14"/>
      <c r="C20" s="6"/>
      <c r="D20" s="6"/>
      <c r="E20" s="6"/>
      <c r="F20" s="6"/>
      <c r="G20" s="6"/>
      <c r="H20" s="4"/>
      <c r="I20" s="4"/>
    </row>
    <row r="21" spans="1:9">
      <c r="A21" s="4"/>
      <c r="B21" s="14"/>
      <c r="C21" s="6"/>
      <c r="D21" s="6"/>
      <c r="E21" s="8"/>
      <c r="F21" s="6"/>
      <c r="G21" s="6"/>
      <c r="H21" s="4"/>
      <c r="I21" s="4"/>
    </row>
    <row r="22" spans="1:9">
      <c r="A22" s="4"/>
      <c r="B22" s="14"/>
      <c r="C22" s="6"/>
      <c r="D22" s="6"/>
      <c r="E22" s="8"/>
      <c r="F22" s="6"/>
      <c r="G22" s="6"/>
      <c r="H22" s="4"/>
      <c r="I22" s="4"/>
    </row>
    <row r="23" spans="1:9">
      <c r="A23" s="4"/>
      <c r="B23" s="13"/>
      <c r="C23" s="5"/>
      <c r="D23" s="5"/>
      <c r="E23" s="5"/>
      <c r="F23" s="5"/>
      <c r="G23" s="5"/>
      <c r="H23" s="23"/>
      <c r="I23" s="23"/>
    </row>
    <row r="24" spans="1:9">
      <c r="A24" s="4"/>
      <c r="B24" s="13"/>
      <c r="C24" s="7"/>
      <c r="D24" s="7"/>
      <c r="E24" s="7"/>
      <c r="F24" s="7"/>
      <c r="G24" s="7"/>
      <c r="H24" s="4"/>
      <c r="I24" s="4"/>
    </row>
    <row r="25" spans="1:9">
      <c r="A25" s="4"/>
      <c r="B25" s="14"/>
      <c r="C25" s="6"/>
      <c r="D25" s="6"/>
      <c r="E25" s="6"/>
      <c r="F25" s="6"/>
      <c r="G25" s="6"/>
      <c r="H25" s="4"/>
      <c r="I25" s="4"/>
    </row>
    <row r="26" spans="1:9">
      <c r="A26" s="4"/>
      <c r="B26" s="14"/>
      <c r="C26" s="6"/>
      <c r="D26" s="6"/>
      <c r="E26" s="6"/>
      <c r="F26" s="6"/>
      <c r="G26" s="6"/>
      <c r="H26" s="4"/>
      <c r="I26" s="4"/>
    </row>
    <row r="27" spans="1:9">
      <c r="A27" s="4"/>
      <c r="B27" s="14"/>
      <c r="C27" s="6"/>
      <c r="D27" s="6"/>
      <c r="E27" s="6"/>
      <c r="F27" s="6"/>
      <c r="G27" s="6"/>
      <c r="H27" s="4"/>
      <c r="I27" s="4"/>
    </row>
    <row r="28" spans="1:9">
      <c r="A28" s="4"/>
      <c r="B28" s="14"/>
      <c r="C28" s="6"/>
      <c r="D28" s="6"/>
      <c r="E28" s="6"/>
      <c r="F28" s="6"/>
      <c r="G28" s="6"/>
      <c r="H28" s="4"/>
      <c r="I28" s="4"/>
    </row>
    <row r="29" spans="1:9">
      <c r="A29" s="4"/>
      <c r="B29" s="14"/>
      <c r="C29" s="6"/>
      <c r="D29" s="6"/>
      <c r="E29" s="6"/>
      <c r="F29" s="6"/>
      <c r="G29" s="6"/>
      <c r="H29" s="4"/>
      <c r="I29" s="4"/>
    </row>
    <row r="30" spans="1:9">
      <c r="A30" s="4"/>
      <c r="B30" s="13"/>
      <c r="C30" s="6"/>
      <c r="D30" s="6"/>
      <c r="E30" s="6"/>
      <c r="F30" s="6"/>
      <c r="G30" s="6"/>
      <c r="H30" s="4"/>
      <c r="I30" s="4"/>
    </row>
    <row r="31" spans="1:9">
      <c r="A31" s="4"/>
      <c r="B31" s="13"/>
      <c r="C31" s="7"/>
      <c r="D31" s="7"/>
      <c r="E31" s="7"/>
      <c r="F31" s="7"/>
      <c r="G31" s="7"/>
      <c r="H31" s="4"/>
      <c r="I31" s="4"/>
    </row>
    <row r="32" spans="1:9">
      <c r="A32" s="4"/>
      <c r="B32" s="14"/>
      <c r="C32" s="6"/>
      <c r="D32" s="6"/>
      <c r="E32" s="6"/>
      <c r="F32" s="6"/>
      <c r="G32" s="6"/>
      <c r="H32" s="4"/>
      <c r="I32" s="4"/>
    </row>
    <row r="33" spans="1:9">
      <c r="A33" s="4"/>
      <c r="B33" s="13"/>
      <c r="C33" s="5"/>
      <c r="D33" s="5"/>
      <c r="E33" s="5"/>
      <c r="F33" s="5"/>
      <c r="G33" s="5"/>
      <c r="H33" s="4"/>
      <c r="I33" s="4"/>
    </row>
    <row r="34" spans="1:9">
      <c r="A34" s="4"/>
      <c r="B34" s="14"/>
      <c r="C34" s="6"/>
      <c r="D34" s="6"/>
      <c r="E34" s="6"/>
      <c r="F34" s="6"/>
      <c r="G34" s="6"/>
      <c r="H34" s="4"/>
      <c r="I34" s="4"/>
    </row>
    <row r="35" spans="1:9">
      <c r="A35" s="4"/>
      <c r="B35" s="13"/>
      <c r="C35" s="5"/>
      <c r="D35" s="5"/>
      <c r="E35" s="5"/>
      <c r="F35" s="5"/>
      <c r="G35" s="5"/>
      <c r="H35" s="4"/>
      <c r="I35" s="4"/>
    </row>
    <row r="36" spans="1:9">
      <c r="A36" s="4"/>
      <c r="B36" s="4" t="s">
        <v>11</v>
      </c>
      <c r="C36" s="9"/>
      <c r="D36" s="9"/>
      <c r="E36" s="9"/>
      <c r="F36" s="9"/>
      <c r="G36" s="9"/>
      <c r="H36" s="4"/>
      <c r="I36" s="4"/>
    </row>
    <row r="37" spans="1:9">
      <c r="A37" s="4"/>
      <c r="B37" s="95">
        <v>42463</v>
      </c>
      <c r="C37" s="10"/>
      <c r="D37" s="10"/>
      <c r="E37" s="10"/>
      <c r="F37" s="10"/>
      <c r="G37" s="10"/>
      <c r="H37" s="4"/>
      <c r="I37" s="2"/>
    </row>
    <row r="38" spans="1:9">
      <c r="A38" s="4"/>
      <c r="B38" s="4" t="s">
        <v>10</v>
      </c>
      <c r="C38" s="10"/>
      <c r="D38" s="10"/>
      <c r="E38" s="10"/>
      <c r="F38" s="10"/>
      <c r="G38" s="10"/>
      <c r="H38" s="4"/>
      <c r="I38" s="2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 ht="16">
      <c r="A40" s="4"/>
      <c r="B40" s="109" t="s">
        <v>7</v>
      </c>
      <c r="C40" s="109"/>
      <c r="D40" s="109"/>
      <c r="E40" s="109"/>
      <c r="F40" s="109"/>
      <c r="G40" s="109"/>
      <c r="H40" s="4"/>
      <c r="I40" s="19"/>
    </row>
    <row r="41" spans="1:9">
      <c r="A41" s="4"/>
      <c r="B41" s="13"/>
      <c r="C41" s="5"/>
      <c r="D41" s="5"/>
      <c r="E41" s="5"/>
      <c r="F41" s="5"/>
      <c r="G41" s="5"/>
      <c r="H41" s="4"/>
      <c r="I41" s="19"/>
    </row>
    <row r="42" spans="1:9">
      <c r="A42" s="4"/>
      <c r="B42" s="14"/>
      <c r="C42" s="6"/>
      <c r="D42" s="6"/>
      <c r="E42" s="6"/>
      <c r="F42" s="6"/>
      <c r="G42" s="6"/>
      <c r="H42" s="4"/>
      <c r="I42" s="4"/>
    </row>
    <row r="43" spans="1:9">
      <c r="A43" s="4"/>
      <c r="B43" s="13"/>
      <c r="C43" s="5"/>
      <c r="D43" s="5"/>
      <c r="E43" s="5"/>
      <c r="F43" s="5"/>
      <c r="G43" s="5"/>
      <c r="H43" s="4"/>
      <c r="I43" s="4"/>
    </row>
    <row r="44" spans="1:9">
      <c r="A44" s="4"/>
      <c r="B44" s="13"/>
      <c r="C44" s="7"/>
      <c r="D44" s="7"/>
      <c r="E44" s="7"/>
      <c r="F44" s="7"/>
      <c r="G44" s="7"/>
      <c r="H44" s="4"/>
      <c r="I44" s="4"/>
    </row>
    <row r="45" spans="1:9">
      <c r="A45" s="4"/>
      <c r="B45" s="14"/>
      <c r="C45" s="6"/>
      <c r="D45" s="6"/>
      <c r="E45" s="6"/>
      <c r="F45" s="6"/>
      <c r="G45" s="6"/>
      <c r="H45" s="4"/>
      <c r="I45" s="4"/>
    </row>
    <row r="46" spans="1:9">
      <c r="A46" s="4"/>
      <c r="B46" s="14"/>
      <c r="C46" s="6"/>
      <c r="D46" s="6"/>
      <c r="E46" s="8"/>
      <c r="F46" s="6"/>
      <c r="G46" s="6"/>
      <c r="H46" s="4"/>
      <c r="I46" s="4"/>
    </row>
    <row r="47" spans="1:9">
      <c r="A47" s="4"/>
      <c r="B47" s="14"/>
      <c r="C47" s="6"/>
      <c r="D47" s="6"/>
      <c r="E47" s="8"/>
      <c r="F47" s="6"/>
      <c r="G47" s="6"/>
      <c r="H47" s="4"/>
    </row>
    <row r="48" spans="1:9">
      <c r="A48" s="4"/>
      <c r="B48" s="4"/>
      <c r="C48" s="4"/>
      <c r="D48" s="4"/>
      <c r="E48" s="4"/>
      <c r="F48" s="4"/>
      <c r="G48" s="4"/>
      <c r="H48" s="4"/>
    </row>
    <row r="49" spans="1:9" ht="16">
      <c r="A49" s="4"/>
      <c r="B49" s="109" t="str">
        <f>G12</f>
        <v xml:space="preserve">Virgin America Inc. </v>
      </c>
      <c r="C49" s="109"/>
      <c r="D49" s="109"/>
      <c r="E49" s="109"/>
      <c r="F49" s="109"/>
      <c r="G49" s="109"/>
      <c r="H49" s="4"/>
      <c r="I49" s="19"/>
    </row>
    <row r="50" spans="1:9">
      <c r="A50" s="4"/>
      <c r="B50" s="13"/>
      <c r="C50" s="5"/>
      <c r="D50" s="5"/>
      <c r="E50" s="5"/>
      <c r="F50" s="5"/>
      <c r="G50" s="5"/>
      <c r="H50" s="4"/>
      <c r="I50" s="19"/>
    </row>
    <row r="51" spans="1:9">
      <c r="A51" s="4"/>
      <c r="B51" s="14"/>
      <c r="C51" s="6"/>
      <c r="D51" s="6"/>
      <c r="E51" s="6"/>
      <c r="F51" s="6"/>
      <c r="G51" s="6"/>
      <c r="H51" s="4"/>
      <c r="I51" s="4"/>
    </row>
    <row r="52" spans="1:9">
      <c r="A52" s="4"/>
      <c r="B52" s="13"/>
      <c r="C52" s="5"/>
      <c r="D52" s="5"/>
      <c r="E52" s="5"/>
      <c r="F52" s="5"/>
      <c r="G52" s="5"/>
      <c r="H52" s="4"/>
      <c r="I52" s="4"/>
    </row>
    <row r="53" spans="1:9">
      <c r="A53" s="4"/>
      <c r="B53" s="13"/>
      <c r="C53" s="7"/>
      <c r="D53" s="7"/>
      <c r="E53" s="7"/>
      <c r="F53" s="7"/>
      <c r="G53" s="7"/>
      <c r="H53" s="4"/>
      <c r="I53" s="4"/>
    </row>
    <row r="54" spans="1:9">
      <c r="A54" s="4"/>
      <c r="B54" s="14"/>
      <c r="C54" s="6"/>
      <c r="D54" s="6"/>
      <c r="E54" s="6"/>
      <c r="F54" s="6"/>
      <c r="G54" s="6"/>
      <c r="H54" s="4"/>
      <c r="I54" s="4"/>
    </row>
    <row r="55" spans="1:9">
      <c r="A55" s="4"/>
      <c r="B55" s="14"/>
      <c r="C55" s="6"/>
      <c r="D55" s="6"/>
      <c r="E55" s="8"/>
      <c r="F55" s="6"/>
      <c r="G55" s="6"/>
      <c r="H55" s="4"/>
      <c r="I55" s="1"/>
    </row>
    <row r="56" spans="1:9">
      <c r="A56" s="4"/>
      <c r="B56" s="14"/>
      <c r="C56" s="6"/>
      <c r="D56" s="6"/>
      <c r="E56" s="8"/>
      <c r="F56" s="6"/>
      <c r="G56" s="6"/>
      <c r="H56" s="4"/>
      <c r="I56" s="1"/>
    </row>
    <row r="57" spans="1:9" s="1" customFormat="1"/>
    <row r="58" spans="1:9" s="1" customFormat="1"/>
    <row r="59" spans="1:9" s="1" customFormat="1"/>
    <row r="60" spans="1:9" s="1" customFormat="1" ht="15.75" customHeight="1">
      <c r="B60" s="108" t="s">
        <v>12</v>
      </c>
      <c r="C60" s="108"/>
      <c r="D60" s="108"/>
      <c r="E60" s="108"/>
      <c r="F60" s="108"/>
      <c r="G60" s="108"/>
    </row>
    <row r="61" spans="1:9" s="1" customFormat="1"/>
    <row r="62" spans="1:9" s="1" customFormat="1">
      <c r="B62" s="22"/>
      <c r="C62" s="22"/>
      <c r="D62" s="22"/>
      <c r="E62" s="22"/>
      <c r="F62" s="22"/>
      <c r="G62" s="22"/>
    </row>
    <row r="63" spans="1:9" s="1" customFormat="1" ht="15.75" customHeight="1">
      <c r="B63" s="22"/>
      <c r="C63" s="22"/>
      <c r="D63" s="22"/>
      <c r="E63" s="22"/>
      <c r="F63" s="22"/>
      <c r="G63" s="22"/>
    </row>
    <row r="64" spans="1:9" s="1" customFormat="1">
      <c r="B64" s="22"/>
      <c r="C64" s="22"/>
      <c r="D64" s="22"/>
      <c r="E64" s="22"/>
      <c r="F64" s="22"/>
      <c r="G64" s="22"/>
    </row>
    <row r="65" spans="2:9" s="1" customFormat="1">
      <c r="B65" s="22"/>
      <c r="C65" s="22"/>
      <c r="D65" s="22"/>
      <c r="E65" s="22"/>
      <c r="F65" s="22"/>
      <c r="G65" s="22"/>
    </row>
    <row r="66" spans="2:9" s="1" customFormat="1">
      <c r="B66" s="22"/>
      <c r="C66" s="22"/>
      <c r="D66" s="22"/>
      <c r="E66" s="22"/>
      <c r="F66" s="22"/>
      <c r="G66" s="22"/>
    </row>
    <row r="67" spans="2:9" s="1" customFormat="1">
      <c r="B67" s="22"/>
      <c r="C67" s="22"/>
      <c r="D67" s="22"/>
      <c r="E67" s="22"/>
      <c r="F67" s="22"/>
      <c r="G67" s="22"/>
    </row>
    <row r="68" spans="2:9" s="1" customFormat="1"/>
    <row r="69" spans="2:9" s="1" customFormat="1"/>
    <row r="70" spans="2:9" s="1" customFormat="1">
      <c r="I70" s="18"/>
    </row>
    <row r="71" spans="2:9" s="1" customFormat="1">
      <c r="I71" s="18"/>
    </row>
  </sheetData>
  <mergeCells count="4">
    <mergeCell ref="B60:G60"/>
    <mergeCell ref="B15:G15"/>
    <mergeCell ref="B40:G40"/>
    <mergeCell ref="B49:G49"/>
  </mergeCells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55"/>
  <sheetViews>
    <sheetView workbookViewId="0">
      <selection activeCell="H9" sqref="H9"/>
    </sheetView>
  </sheetViews>
  <sheetFormatPr baseColWidth="10" defaultColWidth="11.33203125" defaultRowHeight="15" x14ac:dyDescent="0"/>
  <cols>
    <col min="1" max="1" width="26.33203125" style="19" customWidth="1"/>
    <col min="2" max="2" width="12.6640625" style="19" customWidth="1"/>
    <col min="3" max="4" width="13" style="19" customWidth="1"/>
    <col min="5" max="5" width="14.33203125" style="19" customWidth="1"/>
    <col min="6" max="6" width="6.83203125" style="19" customWidth="1"/>
    <col min="7" max="7" width="8.6640625" style="19" customWidth="1"/>
    <col min="8" max="8" width="40.33203125" style="19" customWidth="1"/>
    <col min="9" max="16384" width="11.33203125" style="19"/>
  </cols>
  <sheetData>
    <row r="2" spans="1:8">
      <c r="H2" s="25" t="s">
        <v>15</v>
      </c>
    </row>
    <row r="3" spans="1:8">
      <c r="H3" s="26" t="s">
        <v>14</v>
      </c>
    </row>
    <row r="4" spans="1:8">
      <c r="H4" s="27" t="s">
        <v>32</v>
      </c>
    </row>
    <row r="11" spans="1:8" ht="16">
      <c r="A11" s="111" t="s">
        <v>8</v>
      </c>
      <c r="B11" s="111"/>
      <c r="C11" s="111"/>
      <c r="D11" s="111"/>
      <c r="E11" s="111"/>
      <c r="F11" s="111"/>
      <c r="G11" s="111"/>
    </row>
    <row r="12" spans="1:8">
      <c r="A12" s="28"/>
      <c r="B12" s="2"/>
      <c r="C12" s="29"/>
      <c r="D12" s="2"/>
      <c r="E12" s="28"/>
    </row>
    <row r="13" spans="1:8">
      <c r="A13" s="27"/>
      <c r="B13" s="27"/>
      <c r="C13" s="27"/>
      <c r="D13" s="27"/>
      <c r="E13" s="27"/>
      <c r="F13" s="27"/>
      <c r="G13" s="27"/>
    </row>
    <row r="14" spans="1:8">
      <c r="A14" s="27"/>
      <c r="B14" s="27"/>
      <c r="C14" s="27"/>
      <c r="D14" s="27"/>
      <c r="E14" s="27"/>
      <c r="F14" s="27"/>
      <c r="G14" s="27"/>
    </row>
    <row r="15" spans="1:8">
      <c r="A15" s="27"/>
      <c r="B15" s="27"/>
      <c r="C15" s="27"/>
      <c r="D15" s="27"/>
      <c r="E15" s="27"/>
      <c r="F15" s="27"/>
      <c r="G15" s="27"/>
    </row>
    <row r="16" spans="1:8">
      <c r="A16" s="27"/>
      <c r="B16" s="27"/>
      <c r="C16" s="27"/>
      <c r="D16" s="27"/>
      <c r="E16" s="27"/>
      <c r="F16" s="27"/>
      <c r="G16" s="27"/>
    </row>
    <row r="17" spans="1:8">
      <c r="A17" s="27"/>
      <c r="B17" s="27"/>
      <c r="C17" s="27"/>
      <c r="D17" s="27"/>
      <c r="E17" s="27"/>
      <c r="F17" s="27"/>
      <c r="G17" s="27"/>
    </row>
    <row r="20" spans="1:8" ht="16">
      <c r="A20" s="111" t="s">
        <v>17</v>
      </c>
      <c r="B20" s="111"/>
      <c r="C20" s="111"/>
      <c r="D20" s="111"/>
      <c r="E20" s="111"/>
      <c r="F20" s="111"/>
      <c r="G20" s="111"/>
      <c r="H20" s="111"/>
    </row>
    <row r="21" spans="1:8" s="31" customFormat="1" ht="45">
      <c r="A21" s="30" t="s">
        <v>18</v>
      </c>
      <c r="B21" s="30" t="s">
        <v>28</v>
      </c>
      <c r="C21" s="30" t="s">
        <v>29</v>
      </c>
      <c r="D21" s="30" t="s">
        <v>30</v>
      </c>
      <c r="E21" s="30" t="s">
        <v>19</v>
      </c>
      <c r="F21" s="30" t="s">
        <v>20</v>
      </c>
      <c r="G21" s="30" t="s">
        <v>21</v>
      </c>
      <c r="H21" s="30" t="s">
        <v>31</v>
      </c>
    </row>
    <row r="22" spans="1:8">
      <c r="A22" s="19" t="s">
        <v>57</v>
      </c>
      <c r="B22" s="32"/>
      <c r="C22" s="32"/>
      <c r="D22" s="32"/>
      <c r="E22" s="32"/>
      <c r="F22" s="32"/>
      <c r="G22" s="32"/>
      <c r="H22" s="32"/>
    </row>
    <row r="23" spans="1:8">
      <c r="A23" s="19" t="s">
        <v>58</v>
      </c>
      <c r="B23" s="32"/>
      <c r="C23" s="32"/>
      <c r="D23" s="32"/>
      <c r="E23" s="32"/>
      <c r="F23" s="32"/>
      <c r="G23" s="32"/>
      <c r="H23" s="32"/>
    </row>
    <row r="24" spans="1:8">
      <c r="A24" s="19" t="s">
        <v>59</v>
      </c>
      <c r="B24" s="32"/>
      <c r="C24" s="32"/>
      <c r="D24" s="32"/>
      <c r="E24" s="32"/>
      <c r="F24" s="32"/>
      <c r="G24" s="32"/>
      <c r="H24" s="32"/>
    </row>
    <row r="25" spans="1:8">
      <c r="A25" s="19" t="s">
        <v>60</v>
      </c>
      <c r="B25" s="32"/>
      <c r="C25" s="32"/>
      <c r="D25" s="32"/>
      <c r="E25" s="32"/>
      <c r="F25" s="32"/>
      <c r="G25" s="32"/>
      <c r="H25" s="32"/>
    </row>
    <row r="26" spans="1:8">
      <c r="A26" s="19" t="s">
        <v>61</v>
      </c>
      <c r="B26" s="32"/>
      <c r="C26" s="32"/>
      <c r="D26" s="32"/>
      <c r="E26" s="32"/>
      <c r="F26" s="32"/>
      <c r="G26" s="32"/>
      <c r="H26" s="32"/>
    </row>
    <row r="28" spans="1:8">
      <c r="A28" s="19" t="s">
        <v>22</v>
      </c>
      <c r="B28"/>
      <c r="H28" s="32"/>
    </row>
    <row r="29" spans="1:8">
      <c r="A29" s="19" t="s">
        <v>23</v>
      </c>
      <c r="B29"/>
      <c r="H29" s="32"/>
    </row>
    <row r="32" spans="1:8" ht="45">
      <c r="A32" s="30" t="s">
        <v>24</v>
      </c>
      <c r="B32" s="30" t="s">
        <v>25</v>
      </c>
      <c r="C32" s="30" t="s">
        <v>26</v>
      </c>
      <c r="D32" s="30" t="s">
        <v>27</v>
      </c>
      <c r="E32" s="30" t="s">
        <v>24</v>
      </c>
      <c r="G32"/>
    </row>
    <row r="33" spans="1:5">
      <c r="A33" s="19" t="str">
        <f>'Part A'!G12</f>
        <v xml:space="preserve">Virgin America Inc. </v>
      </c>
      <c r="B33" s="32"/>
      <c r="C33" s="32"/>
      <c r="D33" s="32"/>
      <c r="E33" s="32"/>
    </row>
    <row r="36" spans="1:5" ht="16">
      <c r="A36" s="111" t="s">
        <v>34</v>
      </c>
      <c r="B36" s="111"/>
    </row>
    <row r="37" spans="1:5">
      <c r="A37"/>
      <c r="B37"/>
    </row>
    <row r="38" spans="1:5">
      <c r="A38" s="110" t="s">
        <v>46</v>
      </c>
      <c r="B38" s="110"/>
    </row>
    <row r="39" spans="1:5">
      <c r="A39" s="19" t="s">
        <v>35</v>
      </c>
      <c r="B39" s="33"/>
    </row>
    <row r="40" spans="1:5">
      <c r="A40" s="19" t="s">
        <v>36</v>
      </c>
      <c r="B40" s="33"/>
    </row>
    <row r="41" spans="1:5">
      <c r="A41" s="19" t="s">
        <v>37</v>
      </c>
      <c r="B41" s="33"/>
    </row>
    <row r="43" spans="1:5">
      <c r="A43" s="110" t="s">
        <v>38</v>
      </c>
      <c r="B43" s="110"/>
    </row>
    <row r="44" spans="1:5">
      <c r="A44" s="19" t="s">
        <v>39</v>
      </c>
      <c r="B44" s="33"/>
    </row>
    <row r="45" spans="1:5">
      <c r="A45" s="19" t="s">
        <v>40</v>
      </c>
      <c r="B45" s="33"/>
    </row>
    <row r="46" spans="1:5">
      <c r="A46" s="19" t="s">
        <v>28</v>
      </c>
      <c r="B46" s="34"/>
    </row>
    <row r="48" spans="1:5">
      <c r="A48" s="19" t="s">
        <v>41</v>
      </c>
      <c r="B48" s="33"/>
    </row>
    <row r="50" spans="1:2">
      <c r="A50" s="110" t="s">
        <v>42</v>
      </c>
      <c r="B50" s="110"/>
    </row>
    <row r="51" spans="1:2">
      <c r="A51" s="19" t="s">
        <v>42</v>
      </c>
      <c r="B51" s="33"/>
    </row>
    <row r="52" spans="1:2">
      <c r="A52" s="19" t="s">
        <v>43</v>
      </c>
      <c r="B52" s="33"/>
    </row>
    <row r="53" spans="1:2">
      <c r="A53" s="19" t="s">
        <v>44</v>
      </c>
      <c r="B53" s="33"/>
    </row>
    <row r="55" spans="1:2">
      <c r="A55" s="19" t="s">
        <v>45</v>
      </c>
      <c r="B55" s="33"/>
    </row>
  </sheetData>
  <mergeCells count="6">
    <mergeCell ref="A50:B50"/>
    <mergeCell ref="A20:H20"/>
    <mergeCell ref="A11:G11"/>
    <mergeCell ref="A36:B36"/>
    <mergeCell ref="A38:B38"/>
    <mergeCell ref="A43:B43"/>
  </mergeCells>
  <phoneticPr fontId="27" type="noConversion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38"/>
  <sheetViews>
    <sheetView workbookViewId="0">
      <selection activeCell="B36" sqref="B36"/>
    </sheetView>
  </sheetViews>
  <sheetFormatPr baseColWidth="10" defaultColWidth="8.83203125" defaultRowHeight="15" x14ac:dyDescent="0"/>
  <cols>
    <col min="1" max="1" width="8.83203125" style="1"/>
    <col min="2" max="2" width="15.6640625" style="1" customWidth="1"/>
    <col min="3" max="16384" width="8.83203125" style="1"/>
  </cols>
  <sheetData>
    <row r="9" spans="2:3">
      <c r="B9" s="112" t="s">
        <v>62</v>
      </c>
      <c r="C9" s="112"/>
    </row>
    <row r="10" spans="2:3">
      <c r="B10" s="1" t="s">
        <v>63</v>
      </c>
      <c r="C10" s="66"/>
    </row>
    <row r="11" spans="2:3">
      <c r="B11" s="1" t="s">
        <v>64</v>
      </c>
      <c r="C11" s="66"/>
    </row>
    <row r="12" spans="2:3">
      <c r="B12" s="1" t="s">
        <v>65</v>
      </c>
      <c r="C12" s="66"/>
    </row>
    <row r="14" spans="2:3">
      <c r="B14" s="1" t="s">
        <v>84</v>
      </c>
      <c r="C14" s="66"/>
    </row>
    <row r="15" spans="2:3" customFormat="1"/>
    <row r="16" spans="2:3" customFormat="1"/>
    <row r="18" spans="2:9" ht="12.75" customHeight="1">
      <c r="B18" s="72" t="s">
        <v>16</v>
      </c>
      <c r="C18" s="72"/>
      <c r="D18" s="72"/>
      <c r="E18" s="72"/>
      <c r="F18" s="72"/>
      <c r="G18" s="72"/>
      <c r="H18" s="72"/>
      <c r="I18" s="72"/>
    </row>
    <row r="19" spans="2:9" ht="12.75" customHeight="1">
      <c r="B19" s="72"/>
      <c r="C19" s="72"/>
      <c r="D19" s="72"/>
      <c r="E19" s="72"/>
      <c r="F19" s="72"/>
      <c r="G19" s="72"/>
      <c r="H19" s="72"/>
      <c r="I19" s="72"/>
    </row>
    <row r="20" spans="2:9" ht="12.75" customHeight="1">
      <c r="B20" s="72"/>
      <c r="C20" s="72"/>
      <c r="D20" s="72"/>
      <c r="E20" s="72"/>
      <c r="F20" s="72"/>
      <c r="G20" s="72"/>
      <c r="H20" s="72"/>
      <c r="I20" s="72"/>
    </row>
    <row r="21" spans="2:9" ht="12.75" customHeight="1">
      <c r="B21" s="72"/>
      <c r="C21" s="72"/>
      <c r="D21" s="72"/>
      <c r="E21" s="72"/>
      <c r="F21" s="72"/>
      <c r="G21" s="72"/>
      <c r="H21" s="72"/>
      <c r="I21" s="72"/>
    </row>
    <row r="22" spans="2:9" ht="12.75" customHeight="1">
      <c r="B22" s="72"/>
      <c r="C22" s="72"/>
      <c r="D22" s="72"/>
      <c r="E22" s="72"/>
      <c r="F22" s="72"/>
      <c r="G22" s="72"/>
      <c r="H22" s="72"/>
      <c r="I22" s="72"/>
    </row>
    <row r="23" spans="2:9" ht="12.75" customHeight="1">
      <c r="B23" s="72"/>
      <c r="C23" s="72"/>
      <c r="D23" s="72"/>
      <c r="E23" s="72"/>
      <c r="F23" s="72"/>
      <c r="G23" s="72"/>
      <c r="H23" s="72"/>
      <c r="I23" s="72"/>
    </row>
    <row r="24" spans="2:9" ht="12.75" customHeight="1">
      <c r="B24" s="72"/>
      <c r="C24" s="72"/>
      <c r="D24" s="72"/>
      <c r="E24" s="72"/>
      <c r="F24" s="72"/>
      <c r="G24" s="72"/>
      <c r="H24" s="72"/>
      <c r="I24" s="72"/>
    </row>
    <row r="25" spans="2:9">
      <c r="B25" s="72"/>
      <c r="C25" s="72"/>
      <c r="D25" s="72"/>
      <c r="E25" s="72"/>
      <c r="F25" s="72"/>
      <c r="G25" s="72"/>
      <c r="H25" s="72"/>
      <c r="I25" s="72"/>
    </row>
    <row r="26" spans="2:9">
      <c r="B26" s="72"/>
      <c r="C26" s="72"/>
      <c r="D26" s="72"/>
      <c r="E26" s="72"/>
      <c r="F26" s="72"/>
      <c r="G26" s="72"/>
      <c r="H26" s="72"/>
      <c r="I26" s="72"/>
    </row>
    <row r="27" spans="2:9">
      <c r="B27" s="72"/>
      <c r="C27" s="72"/>
      <c r="D27" s="72"/>
      <c r="E27" s="72"/>
      <c r="F27" s="72"/>
      <c r="G27" s="72"/>
      <c r="H27" s="72"/>
      <c r="I27" s="72"/>
    </row>
    <row r="28" spans="2:9">
      <c r="B28" s="72"/>
      <c r="C28" s="72"/>
      <c r="D28" s="72"/>
      <c r="E28" s="72"/>
      <c r="F28" s="72"/>
      <c r="G28" s="72"/>
      <c r="H28" s="72"/>
      <c r="I28" s="72"/>
    </row>
    <row r="29" spans="2:9">
      <c r="B29" s="72"/>
      <c r="C29" s="72"/>
      <c r="D29" s="72"/>
      <c r="E29" s="72"/>
      <c r="F29" s="72"/>
      <c r="G29" s="72"/>
      <c r="H29" s="72"/>
      <c r="I29" s="72"/>
    </row>
    <row r="30" spans="2:9">
      <c r="B30" s="72"/>
      <c r="C30" s="72"/>
      <c r="D30" s="72"/>
      <c r="E30" s="72"/>
      <c r="F30" s="72"/>
      <c r="G30" s="72"/>
      <c r="H30" s="72"/>
      <c r="I30" s="72"/>
    </row>
    <row r="31" spans="2:9">
      <c r="B31" s="72"/>
      <c r="C31" s="72"/>
      <c r="D31" s="72"/>
      <c r="E31" s="72"/>
      <c r="F31" s="72"/>
      <c r="G31" s="72"/>
      <c r="H31" s="72"/>
      <c r="I31" s="72"/>
    </row>
    <row r="32" spans="2:9">
      <c r="B32" s="72"/>
      <c r="C32" s="72"/>
      <c r="D32" s="72"/>
      <c r="E32" s="72"/>
      <c r="F32" s="72"/>
      <c r="G32" s="72"/>
      <c r="H32" s="72"/>
      <c r="I32" s="72"/>
    </row>
    <row r="34" spans="2:9">
      <c r="B34" s="100" t="s">
        <v>91</v>
      </c>
      <c r="C34" s="100"/>
      <c r="D34" s="100"/>
      <c r="E34" s="100"/>
      <c r="F34" s="100"/>
      <c r="G34" s="100"/>
      <c r="H34" s="100"/>
      <c r="I34" s="100"/>
    </row>
    <row r="35" spans="2:9">
      <c r="B35" s="100"/>
      <c r="C35" s="100"/>
      <c r="D35" s="100"/>
      <c r="E35" s="100"/>
      <c r="F35" s="100"/>
      <c r="G35" s="100"/>
      <c r="H35" s="100"/>
      <c r="I35" s="100"/>
    </row>
    <row r="36" spans="2:9">
      <c r="B36" s="100"/>
      <c r="C36" s="100"/>
      <c r="D36" s="100"/>
      <c r="E36" s="100"/>
      <c r="F36" s="100"/>
      <c r="G36" s="100"/>
      <c r="H36" s="100"/>
      <c r="I36" s="100"/>
    </row>
    <row r="37" spans="2:9">
      <c r="B37" s="100"/>
      <c r="C37" s="100"/>
      <c r="D37" s="100"/>
      <c r="E37" s="100"/>
      <c r="F37" s="100"/>
      <c r="G37" s="100"/>
      <c r="H37" s="100"/>
      <c r="I37" s="100"/>
    </row>
    <row r="38" spans="2:9">
      <c r="B38" s="100"/>
      <c r="C38" s="100"/>
      <c r="D38" s="100"/>
      <c r="E38" s="100"/>
      <c r="F38" s="100"/>
      <c r="G38" s="100"/>
      <c r="H38" s="100"/>
      <c r="I38" s="100"/>
    </row>
  </sheetData>
  <mergeCells count="1"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16" workbookViewId="0">
      <selection activeCell="C40" sqref="C40"/>
    </sheetView>
  </sheetViews>
  <sheetFormatPr baseColWidth="10" defaultColWidth="8.83203125" defaultRowHeight="15" x14ac:dyDescent="0"/>
  <cols>
    <col min="1" max="1" width="29.83203125" style="1" customWidth="1"/>
    <col min="2" max="2" width="14.1640625" style="1" bestFit="1" customWidth="1"/>
    <col min="3" max="3" width="19.6640625" style="1" customWidth="1"/>
    <col min="4" max="4" width="16.83203125" style="1" customWidth="1"/>
    <col min="5" max="5" width="39.6640625" style="1" customWidth="1"/>
    <col min="6" max="13" width="8.83203125" style="1"/>
    <col min="14" max="14" width="28.83203125" style="1" bestFit="1" customWidth="1"/>
    <col min="15" max="16384" width="8.83203125" style="1"/>
  </cols>
  <sheetData>
    <row r="2" spans="1:5">
      <c r="E2" s="67" t="s">
        <v>15</v>
      </c>
    </row>
    <row r="3" spans="1:5">
      <c r="E3" s="68" t="s">
        <v>14</v>
      </c>
    </row>
    <row r="4" spans="1:5">
      <c r="E4" s="69" t="s">
        <v>13</v>
      </c>
    </row>
    <row r="5" spans="1:5" customFormat="1"/>
    <row r="6" spans="1:5" customFormat="1"/>
    <row r="7" spans="1:5" customFormat="1"/>
    <row r="8" spans="1:5" customFormat="1"/>
    <row r="11" spans="1:5" customFormat="1"/>
    <row r="12" spans="1:5" customFormat="1">
      <c r="A12" s="101">
        <v>2015</v>
      </c>
      <c r="B12" s="98">
        <v>5</v>
      </c>
    </row>
    <row r="13" spans="1:5" customFormat="1">
      <c r="A13" s="77" t="s">
        <v>85</v>
      </c>
      <c r="B13" s="74">
        <v>0.1</v>
      </c>
    </row>
    <row r="14" spans="1:5" customFormat="1"/>
    <row r="15" spans="1:5" customFormat="1"/>
    <row r="16" spans="1:5" customFormat="1">
      <c r="A16" s="102">
        <v>2016</v>
      </c>
      <c r="B16" s="98">
        <v>5</v>
      </c>
    </row>
    <row r="17" spans="1:2" customFormat="1">
      <c r="A17" s="77" t="s">
        <v>67</v>
      </c>
      <c r="B17" s="74">
        <v>0.25</v>
      </c>
    </row>
    <row r="18" spans="1:2" customFormat="1"/>
    <row r="19" spans="1:2" customFormat="1">
      <c r="A19" t="s">
        <v>68</v>
      </c>
      <c r="B19" s="75">
        <v>16</v>
      </c>
    </row>
    <row r="20" spans="1:2" customFormat="1"/>
    <row r="21" spans="1:2" customFormat="1">
      <c r="A21" s="73" t="s">
        <v>86</v>
      </c>
    </row>
    <row r="22" spans="1:2" customFormat="1"/>
    <row r="23" spans="1:2" customFormat="1">
      <c r="A23" s="103">
        <v>2019</v>
      </c>
      <c r="B23" s="106"/>
    </row>
    <row r="24" spans="1:2" customFormat="1">
      <c r="A24" s="104">
        <f>A23</f>
        <v>2019</v>
      </c>
      <c r="B24" s="107"/>
    </row>
    <row r="25" spans="1:2" customFormat="1">
      <c r="A25" s="105">
        <f>A24</f>
        <v>2019</v>
      </c>
      <c r="B25" s="107"/>
    </row>
    <row r="26" spans="1:2" customFormat="1"/>
    <row r="27" spans="1:2" customFormat="1"/>
    <row r="28" spans="1:2" customFormat="1">
      <c r="A28" s="73" t="s">
        <v>69</v>
      </c>
    </row>
    <row r="29" spans="1:2" customFormat="1"/>
    <row r="30" spans="1:2" customFormat="1">
      <c r="A30" t="s">
        <v>70</v>
      </c>
      <c r="B30" s="78"/>
    </row>
    <row r="31" spans="1:2" customFormat="1"/>
    <row r="32" spans="1:2" customFormat="1">
      <c r="A32" s="73" t="s">
        <v>71</v>
      </c>
    </row>
    <row r="33" spans="1:3" customFormat="1"/>
    <row r="34" spans="1:3" customFormat="1">
      <c r="A34" s="77" t="s">
        <v>67</v>
      </c>
      <c r="B34" s="74">
        <v>0.2</v>
      </c>
    </row>
    <row r="35" spans="1:3" customFormat="1"/>
    <row r="36" spans="1:3" customFormat="1">
      <c r="A36" s="76">
        <f>A23</f>
        <v>2019</v>
      </c>
      <c r="B36" s="106"/>
    </row>
    <row r="37" spans="1:3" customFormat="1">
      <c r="A37" s="96">
        <f>A36</f>
        <v>2019</v>
      </c>
      <c r="B37" s="107"/>
    </row>
    <row r="38" spans="1:3" customFormat="1">
      <c r="A38" s="97">
        <f>A37</f>
        <v>2019</v>
      </c>
      <c r="B38" s="107"/>
    </row>
    <row r="39" spans="1:3" customFormat="1"/>
    <row r="40" spans="1:3" customFormat="1">
      <c r="A40" t="s">
        <v>70</v>
      </c>
      <c r="B40" s="78"/>
    </row>
    <row r="41" spans="1:3" customFormat="1"/>
    <row r="42" spans="1:3">
      <c r="A42" s="70" t="s">
        <v>66</v>
      </c>
    </row>
    <row r="43" spans="1:3">
      <c r="A43" s="70"/>
    </row>
    <row r="44" spans="1:3">
      <c r="A44" s="69"/>
      <c r="B44" s="69"/>
      <c r="C44" s="69"/>
    </row>
    <row r="45" spans="1:3">
      <c r="A45" s="69"/>
      <c r="B45" s="69"/>
      <c r="C45" s="69"/>
    </row>
    <row r="46" spans="1:3">
      <c r="A46" s="69"/>
      <c r="B46" s="69"/>
      <c r="C46" s="69"/>
    </row>
    <row r="47" spans="1:3">
      <c r="A47" s="69"/>
      <c r="B47" s="69"/>
      <c r="C47" s="69"/>
    </row>
    <row r="48" spans="1:3">
      <c r="A48" s="69"/>
      <c r="B48" s="69"/>
      <c r="C48" s="69"/>
    </row>
    <row r="49" spans="1:3">
      <c r="A49" s="69"/>
      <c r="B49" s="69"/>
      <c r="C49" s="6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2"/>
  <sheetViews>
    <sheetView workbookViewId="0">
      <selection activeCell="B44" sqref="B44"/>
    </sheetView>
  </sheetViews>
  <sheetFormatPr baseColWidth="10" defaultColWidth="8.6640625" defaultRowHeight="15" x14ac:dyDescent="0"/>
  <cols>
    <col min="1" max="1" width="3.6640625" style="41" customWidth="1"/>
    <col min="2" max="2" width="57.83203125" style="36" customWidth="1"/>
    <col min="3" max="9" width="13" style="36" customWidth="1"/>
    <col min="10" max="10" width="40.33203125" style="36" customWidth="1"/>
    <col min="11" max="11" width="12.1640625" style="36" customWidth="1"/>
    <col min="12" max="12" width="9.6640625" style="36" customWidth="1"/>
    <col min="13" max="13" width="10.6640625" style="36" bestFit="1" customWidth="1"/>
    <col min="14" max="14" width="10.6640625" style="36" customWidth="1"/>
    <col min="15" max="254" width="8.6640625" style="36"/>
    <col min="255" max="255" width="3.1640625" style="36" customWidth="1"/>
    <col min="256" max="256" width="50.6640625" style="36" customWidth="1"/>
    <col min="257" max="263" width="11.5" style="36" customWidth="1"/>
    <col min="264" max="264" width="10.5" style="36" customWidth="1"/>
    <col min="265" max="266" width="9.6640625" style="36" customWidth="1"/>
    <col min="267" max="267" width="10.6640625" style="36" customWidth="1"/>
    <col min="268" max="268" width="8.5" style="36" customWidth="1"/>
    <col min="269" max="269" width="10.6640625" style="36" bestFit="1" customWidth="1"/>
    <col min="270" max="270" width="10.6640625" style="36" customWidth="1"/>
    <col min="271" max="510" width="8.6640625" style="36"/>
    <col min="511" max="511" width="3.1640625" style="36" customWidth="1"/>
    <col min="512" max="512" width="50.6640625" style="36" customWidth="1"/>
    <col min="513" max="519" width="11.5" style="36" customWidth="1"/>
    <col min="520" max="520" width="10.5" style="36" customWidth="1"/>
    <col min="521" max="522" width="9.6640625" style="36" customWidth="1"/>
    <col min="523" max="523" width="10.6640625" style="36" customWidth="1"/>
    <col min="524" max="524" width="8.5" style="36" customWidth="1"/>
    <col min="525" max="525" width="10.6640625" style="36" bestFit="1" customWidth="1"/>
    <col min="526" max="526" width="10.6640625" style="36" customWidth="1"/>
    <col min="527" max="766" width="8.6640625" style="36"/>
    <col min="767" max="767" width="3.1640625" style="36" customWidth="1"/>
    <col min="768" max="768" width="50.6640625" style="36" customWidth="1"/>
    <col min="769" max="775" width="11.5" style="36" customWidth="1"/>
    <col min="776" max="776" width="10.5" style="36" customWidth="1"/>
    <col min="777" max="778" width="9.6640625" style="36" customWidth="1"/>
    <col min="779" max="779" width="10.6640625" style="36" customWidth="1"/>
    <col min="780" max="780" width="8.5" style="36" customWidth="1"/>
    <col min="781" max="781" width="10.6640625" style="36" bestFit="1" customWidth="1"/>
    <col min="782" max="782" width="10.6640625" style="36" customWidth="1"/>
    <col min="783" max="1022" width="8.6640625" style="36"/>
    <col min="1023" max="1023" width="3.1640625" style="36" customWidth="1"/>
    <col min="1024" max="1024" width="50.6640625" style="36" customWidth="1"/>
    <col min="1025" max="1031" width="11.5" style="36" customWidth="1"/>
    <col min="1032" max="1032" width="10.5" style="36" customWidth="1"/>
    <col min="1033" max="1034" width="9.6640625" style="36" customWidth="1"/>
    <col min="1035" max="1035" width="10.6640625" style="36" customWidth="1"/>
    <col min="1036" max="1036" width="8.5" style="36" customWidth="1"/>
    <col min="1037" max="1037" width="10.6640625" style="36" bestFit="1" customWidth="1"/>
    <col min="1038" max="1038" width="10.6640625" style="36" customWidth="1"/>
    <col min="1039" max="1278" width="8.6640625" style="36"/>
    <col min="1279" max="1279" width="3.1640625" style="36" customWidth="1"/>
    <col min="1280" max="1280" width="50.6640625" style="36" customWidth="1"/>
    <col min="1281" max="1287" width="11.5" style="36" customWidth="1"/>
    <col min="1288" max="1288" width="10.5" style="36" customWidth="1"/>
    <col min="1289" max="1290" width="9.6640625" style="36" customWidth="1"/>
    <col min="1291" max="1291" width="10.6640625" style="36" customWidth="1"/>
    <col min="1292" max="1292" width="8.5" style="36" customWidth="1"/>
    <col min="1293" max="1293" width="10.6640625" style="36" bestFit="1" customWidth="1"/>
    <col min="1294" max="1294" width="10.6640625" style="36" customWidth="1"/>
    <col min="1295" max="1534" width="8.6640625" style="36"/>
    <col min="1535" max="1535" width="3.1640625" style="36" customWidth="1"/>
    <col min="1536" max="1536" width="50.6640625" style="36" customWidth="1"/>
    <col min="1537" max="1543" width="11.5" style="36" customWidth="1"/>
    <col min="1544" max="1544" width="10.5" style="36" customWidth="1"/>
    <col min="1545" max="1546" width="9.6640625" style="36" customWidth="1"/>
    <col min="1547" max="1547" width="10.6640625" style="36" customWidth="1"/>
    <col min="1548" max="1548" width="8.5" style="36" customWidth="1"/>
    <col min="1549" max="1549" width="10.6640625" style="36" bestFit="1" customWidth="1"/>
    <col min="1550" max="1550" width="10.6640625" style="36" customWidth="1"/>
    <col min="1551" max="1790" width="8.6640625" style="36"/>
    <col min="1791" max="1791" width="3.1640625" style="36" customWidth="1"/>
    <col min="1792" max="1792" width="50.6640625" style="36" customWidth="1"/>
    <col min="1793" max="1799" width="11.5" style="36" customWidth="1"/>
    <col min="1800" max="1800" width="10.5" style="36" customWidth="1"/>
    <col min="1801" max="1802" width="9.6640625" style="36" customWidth="1"/>
    <col min="1803" max="1803" width="10.6640625" style="36" customWidth="1"/>
    <col min="1804" max="1804" width="8.5" style="36" customWidth="1"/>
    <col min="1805" max="1805" width="10.6640625" style="36" bestFit="1" customWidth="1"/>
    <col min="1806" max="1806" width="10.6640625" style="36" customWidth="1"/>
    <col min="1807" max="2046" width="8.6640625" style="36"/>
    <col min="2047" max="2047" width="3.1640625" style="36" customWidth="1"/>
    <col min="2048" max="2048" width="50.6640625" style="36" customWidth="1"/>
    <col min="2049" max="2055" width="11.5" style="36" customWidth="1"/>
    <col min="2056" max="2056" width="10.5" style="36" customWidth="1"/>
    <col min="2057" max="2058" width="9.6640625" style="36" customWidth="1"/>
    <col min="2059" max="2059" width="10.6640625" style="36" customWidth="1"/>
    <col min="2060" max="2060" width="8.5" style="36" customWidth="1"/>
    <col min="2061" max="2061" width="10.6640625" style="36" bestFit="1" customWidth="1"/>
    <col min="2062" max="2062" width="10.6640625" style="36" customWidth="1"/>
    <col min="2063" max="2302" width="8.6640625" style="36"/>
    <col min="2303" max="2303" width="3.1640625" style="36" customWidth="1"/>
    <col min="2304" max="2304" width="50.6640625" style="36" customWidth="1"/>
    <col min="2305" max="2311" width="11.5" style="36" customWidth="1"/>
    <col min="2312" max="2312" width="10.5" style="36" customWidth="1"/>
    <col min="2313" max="2314" width="9.6640625" style="36" customWidth="1"/>
    <col min="2315" max="2315" width="10.6640625" style="36" customWidth="1"/>
    <col min="2316" max="2316" width="8.5" style="36" customWidth="1"/>
    <col min="2317" max="2317" width="10.6640625" style="36" bestFit="1" customWidth="1"/>
    <col min="2318" max="2318" width="10.6640625" style="36" customWidth="1"/>
    <col min="2319" max="2558" width="8.6640625" style="36"/>
    <col min="2559" max="2559" width="3.1640625" style="36" customWidth="1"/>
    <col min="2560" max="2560" width="50.6640625" style="36" customWidth="1"/>
    <col min="2561" max="2567" width="11.5" style="36" customWidth="1"/>
    <col min="2568" max="2568" width="10.5" style="36" customWidth="1"/>
    <col min="2569" max="2570" width="9.6640625" style="36" customWidth="1"/>
    <col min="2571" max="2571" width="10.6640625" style="36" customWidth="1"/>
    <col min="2572" max="2572" width="8.5" style="36" customWidth="1"/>
    <col min="2573" max="2573" width="10.6640625" style="36" bestFit="1" customWidth="1"/>
    <col min="2574" max="2574" width="10.6640625" style="36" customWidth="1"/>
    <col min="2575" max="2814" width="8.6640625" style="36"/>
    <col min="2815" max="2815" width="3.1640625" style="36" customWidth="1"/>
    <col min="2816" max="2816" width="50.6640625" style="36" customWidth="1"/>
    <col min="2817" max="2823" width="11.5" style="36" customWidth="1"/>
    <col min="2824" max="2824" width="10.5" style="36" customWidth="1"/>
    <col min="2825" max="2826" width="9.6640625" style="36" customWidth="1"/>
    <col min="2827" max="2827" width="10.6640625" style="36" customWidth="1"/>
    <col min="2828" max="2828" width="8.5" style="36" customWidth="1"/>
    <col min="2829" max="2829" width="10.6640625" style="36" bestFit="1" customWidth="1"/>
    <col min="2830" max="2830" width="10.6640625" style="36" customWidth="1"/>
    <col min="2831" max="3070" width="8.6640625" style="36"/>
    <col min="3071" max="3071" width="3.1640625" style="36" customWidth="1"/>
    <col min="3072" max="3072" width="50.6640625" style="36" customWidth="1"/>
    <col min="3073" max="3079" width="11.5" style="36" customWidth="1"/>
    <col min="3080" max="3080" width="10.5" style="36" customWidth="1"/>
    <col min="3081" max="3082" width="9.6640625" style="36" customWidth="1"/>
    <col min="3083" max="3083" width="10.6640625" style="36" customWidth="1"/>
    <col min="3084" max="3084" width="8.5" style="36" customWidth="1"/>
    <col min="3085" max="3085" width="10.6640625" style="36" bestFit="1" customWidth="1"/>
    <col min="3086" max="3086" width="10.6640625" style="36" customWidth="1"/>
    <col min="3087" max="3326" width="8.6640625" style="36"/>
    <col min="3327" max="3327" width="3.1640625" style="36" customWidth="1"/>
    <col min="3328" max="3328" width="50.6640625" style="36" customWidth="1"/>
    <col min="3329" max="3335" width="11.5" style="36" customWidth="1"/>
    <col min="3336" max="3336" width="10.5" style="36" customWidth="1"/>
    <col min="3337" max="3338" width="9.6640625" style="36" customWidth="1"/>
    <col min="3339" max="3339" width="10.6640625" style="36" customWidth="1"/>
    <col min="3340" max="3340" width="8.5" style="36" customWidth="1"/>
    <col min="3341" max="3341" width="10.6640625" style="36" bestFit="1" customWidth="1"/>
    <col min="3342" max="3342" width="10.6640625" style="36" customWidth="1"/>
    <col min="3343" max="3582" width="8.6640625" style="36"/>
    <col min="3583" max="3583" width="3.1640625" style="36" customWidth="1"/>
    <col min="3584" max="3584" width="50.6640625" style="36" customWidth="1"/>
    <col min="3585" max="3591" width="11.5" style="36" customWidth="1"/>
    <col min="3592" max="3592" width="10.5" style="36" customWidth="1"/>
    <col min="3593" max="3594" width="9.6640625" style="36" customWidth="1"/>
    <col min="3595" max="3595" width="10.6640625" style="36" customWidth="1"/>
    <col min="3596" max="3596" width="8.5" style="36" customWidth="1"/>
    <col min="3597" max="3597" width="10.6640625" style="36" bestFit="1" customWidth="1"/>
    <col min="3598" max="3598" width="10.6640625" style="36" customWidth="1"/>
    <col min="3599" max="3838" width="8.6640625" style="36"/>
    <col min="3839" max="3839" width="3.1640625" style="36" customWidth="1"/>
    <col min="3840" max="3840" width="50.6640625" style="36" customWidth="1"/>
    <col min="3841" max="3847" width="11.5" style="36" customWidth="1"/>
    <col min="3848" max="3848" width="10.5" style="36" customWidth="1"/>
    <col min="3849" max="3850" width="9.6640625" style="36" customWidth="1"/>
    <col min="3851" max="3851" width="10.6640625" style="36" customWidth="1"/>
    <col min="3852" max="3852" width="8.5" style="36" customWidth="1"/>
    <col min="3853" max="3853" width="10.6640625" style="36" bestFit="1" customWidth="1"/>
    <col min="3854" max="3854" width="10.6640625" style="36" customWidth="1"/>
    <col min="3855" max="4094" width="8.6640625" style="36"/>
    <col min="4095" max="4095" width="3.1640625" style="36" customWidth="1"/>
    <col min="4096" max="4096" width="50.6640625" style="36" customWidth="1"/>
    <col min="4097" max="4103" width="11.5" style="36" customWidth="1"/>
    <col min="4104" max="4104" width="10.5" style="36" customWidth="1"/>
    <col min="4105" max="4106" width="9.6640625" style="36" customWidth="1"/>
    <col min="4107" max="4107" width="10.6640625" style="36" customWidth="1"/>
    <col min="4108" max="4108" width="8.5" style="36" customWidth="1"/>
    <col min="4109" max="4109" width="10.6640625" style="36" bestFit="1" customWidth="1"/>
    <col min="4110" max="4110" width="10.6640625" style="36" customWidth="1"/>
    <col min="4111" max="4350" width="8.6640625" style="36"/>
    <col min="4351" max="4351" width="3.1640625" style="36" customWidth="1"/>
    <col min="4352" max="4352" width="50.6640625" style="36" customWidth="1"/>
    <col min="4353" max="4359" width="11.5" style="36" customWidth="1"/>
    <col min="4360" max="4360" width="10.5" style="36" customWidth="1"/>
    <col min="4361" max="4362" width="9.6640625" style="36" customWidth="1"/>
    <col min="4363" max="4363" width="10.6640625" style="36" customWidth="1"/>
    <col min="4364" max="4364" width="8.5" style="36" customWidth="1"/>
    <col min="4365" max="4365" width="10.6640625" style="36" bestFit="1" customWidth="1"/>
    <col min="4366" max="4366" width="10.6640625" style="36" customWidth="1"/>
    <col min="4367" max="4606" width="8.6640625" style="36"/>
    <col min="4607" max="4607" width="3.1640625" style="36" customWidth="1"/>
    <col min="4608" max="4608" width="50.6640625" style="36" customWidth="1"/>
    <col min="4609" max="4615" width="11.5" style="36" customWidth="1"/>
    <col min="4616" max="4616" width="10.5" style="36" customWidth="1"/>
    <col min="4617" max="4618" width="9.6640625" style="36" customWidth="1"/>
    <col min="4619" max="4619" width="10.6640625" style="36" customWidth="1"/>
    <col min="4620" max="4620" width="8.5" style="36" customWidth="1"/>
    <col min="4621" max="4621" width="10.6640625" style="36" bestFit="1" customWidth="1"/>
    <col min="4622" max="4622" width="10.6640625" style="36" customWidth="1"/>
    <col min="4623" max="4862" width="8.6640625" style="36"/>
    <col min="4863" max="4863" width="3.1640625" style="36" customWidth="1"/>
    <col min="4864" max="4864" width="50.6640625" style="36" customWidth="1"/>
    <col min="4865" max="4871" width="11.5" style="36" customWidth="1"/>
    <col min="4872" max="4872" width="10.5" style="36" customWidth="1"/>
    <col min="4873" max="4874" width="9.6640625" style="36" customWidth="1"/>
    <col min="4875" max="4875" width="10.6640625" style="36" customWidth="1"/>
    <col min="4876" max="4876" width="8.5" style="36" customWidth="1"/>
    <col min="4877" max="4877" width="10.6640625" style="36" bestFit="1" customWidth="1"/>
    <col min="4878" max="4878" width="10.6640625" style="36" customWidth="1"/>
    <col min="4879" max="5118" width="8.6640625" style="36"/>
    <col min="5119" max="5119" width="3.1640625" style="36" customWidth="1"/>
    <col min="5120" max="5120" width="50.6640625" style="36" customWidth="1"/>
    <col min="5121" max="5127" width="11.5" style="36" customWidth="1"/>
    <col min="5128" max="5128" width="10.5" style="36" customWidth="1"/>
    <col min="5129" max="5130" width="9.6640625" style="36" customWidth="1"/>
    <col min="5131" max="5131" width="10.6640625" style="36" customWidth="1"/>
    <col min="5132" max="5132" width="8.5" style="36" customWidth="1"/>
    <col min="5133" max="5133" width="10.6640625" style="36" bestFit="1" customWidth="1"/>
    <col min="5134" max="5134" width="10.6640625" style="36" customWidth="1"/>
    <col min="5135" max="5374" width="8.6640625" style="36"/>
    <col min="5375" max="5375" width="3.1640625" style="36" customWidth="1"/>
    <col min="5376" max="5376" width="50.6640625" style="36" customWidth="1"/>
    <col min="5377" max="5383" width="11.5" style="36" customWidth="1"/>
    <col min="5384" max="5384" width="10.5" style="36" customWidth="1"/>
    <col min="5385" max="5386" width="9.6640625" style="36" customWidth="1"/>
    <col min="5387" max="5387" width="10.6640625" style="36" customWidth="1"/>
    <col min="5388" max="5388" width="8.5" style="36" customWidth="1"/>
    <col min="5389" max="5389" width="10.6640625" style="36" bestFit="1" customWidth="1"/>
    <col min="5390" max="5390" width="10.6640625" style="36" customWidth="1"/>
    <col min="5391" max="5630" width="8.6640625" style="36"/>
    <col min="5631" max="5631" width="3.1640625" style="36" customWidth="1"/>
    <col min="5632" max="5632" width="50.6640625" style="36" customWidth="1"/>
    <col min="5633" max="5639" width="11.5" style="36" customWidth="1"/>
    <col min="5640" max="5640" width="10.5" style="36" customWidth="1"/>
    <col min="5641" max="5642" width="9.6640625" style="36" customWidth="1"/>
    <col min="5643" max="5643" width="10.6640625" style="36" customWidth="1"/>
    <col min="5644" max="5644" width="8.5" style="36" customWidth="1"/>
    <col min="5645" max="5645" width="10.6640625" style="36" bestFit="1" customWidth="1"/>
    <col min="5646" max="5646" width="10.6640625" style="36" customWidth="1"/>
    <col min="5647" max="5886" width="8.6640625" style="36"/>
    <col min="5887" max="5887" width="3.1640625" style="36" customWidth="1"/>
    <col min="5888" max="5888" width="50.6640625" style="36" customWidth="1"/>
    <col min="5889" max="5895" width="11.5" style="36" customWidth="1"/>
    <col min="5896" max="5896" width="10.5" style="36" customWidth="1"/>
    <col min="5897" max="5898" width="9.6640625" style="36" customWidth="1"/>
    <col min="5899" max="5899" width="10.6640625" style="36" customWidth="1"/>
    <col min="5900" max="5900" width="8.5" style="36" customWidth="1"/>
    <col min="5901" max="5901" width="10.6640625" style="36" bestFit="1" customWidth="1"/>
    <col min="5902" max="5902" width="10.6640625" style="36" customWidth="1"/>
    <col min="5903" max="6142" width="8.6640625" style="36"/>
    <col min="6143" max="6143" width="3.1640625" style="36" customWidth="1"/>
    <col min="6144" max="6144" width="50.6640625" style="36" customWidth="1"/>
    <col min="6145" max="6151" width="11.5" style="36" customWidth="1"/>
    <col min="6152" max="6152" width="10.5" style="36" customWidth="1"/>
    <col min="6153" max="6154" width="9.6640625" style="36" customWidth="1"/>
    <col min="6155" max="6155" width="10.6640625" style="36" customWidth="1"/>
    <col min="6156" max="6156" width="8.5" style="36" customWidth="1"/>
    <col min="6157" max="6157" width="10.6640625" style="36" bestFit="1" customWidth="1"/>
    <col min="6158" max="6158" width="10.6640625" style="36" customWidth="1"/>
    <col min="6159" max="6398" width="8.6640625" style="36"/>
    <col min="6399" max="6399" width="3.1640625" style="36" customWidth="1"/>
    <col min="6400" max="6400" width="50.6640625" style="36" customWidth="1"/>
    <col min="6401" max="6407" width="11.5" style="36" customWidth="1"/>
    <col min="6408" max="6408" width="10.5" style="36" customWidth="1"/>
    <col min="6409" max="6410" width="9.6640625" style="36" customWidth="1"/>
    <col min="6411" max="6411" width="10.6640625" style="36" customWidth="1"/>
    <col min="6412" max="6412" width="8.5" style="36" customWidth="1"/>
    <col min="6413" max="6413" width="10.6640625" style="36" bestFit="1" customWidth="1"/>
    <col min="6414" max="6414" width="10.6640625" style="36" customWidth="1"/>
    <col min="6415" max="6654" width="8.6640625" style="36"/>
    <col min="6655" max="6655" width="3.1640625" style="36" customWidth="1"/>
    <col min="6656" max="6656" width="50.6640625" style="36" customWidth="1"/>
    <col min="6657" max="6663" width="11.5" style="36" customWidth="1"/>
    <col min="6664" max="6664" width="10.5" style="36" customWidth="1"/>
    <col min="6665" max="6666" width="9.6640625" style="36" customWidth="1"/>
    <col min="6667" max="6667" width="10.6640625" style="36" customWidth="1"/>
    <col min="6668" max="6668" width="8.5" style="36" customWidth="1"/>
    <col min="6669" max="6669" width="10.6640625" style="36" bestFit="1" customWidth="1"/>
    <col min="6670" max="6670" width="10.6640625" style="36" customWidth="1"/>
    <col min="6671" max="6910" width="8.6640625" style="36"/>
    <col min="6911" max="6911" width="3.1640625" style="36" customWidth="1"/>
    <col min="6912" max="6912" width="50.6640625" style="36" customWidth="1"/>
    <col min="6913" max="6919" width="11.5" style="36" customWidth="1"/>
    <col min="6920" max="6920" width="10.5" style="36" customWidth="1"/>
    <col min="6921" max="6922" width="9.6640625" style="36" customWidth="1"/>
    <col min="6923" max="6923" width="10.6640625" style="36" customWidth="1"/>
    <col min="6924" max="6924" width="8.5" style="36" customWidth="1"/>
    <col min="6925" max="6925" width="10.6640625" style="36" bestFit="1" customWidth="1"/>
    <col min="6926" max="6926" width="10.6640625" style="36" customWidth="1"/>
    <col min="6927" max="7166" width="8.6640625" style="36"/>
    <col min="7167" max="7167" width="3.1640625" style="36" customWidth="1"/>
    <col min="7168" max="7168" width="50.6640625" style="36" customWidth="1"/>
    <col min="7169" max="7175" width="11.5" style="36" customWidth="1"/>
    <col min="7176" max="7176" width="10.5" style="36" customWidth="1"/>
    <col min="7177" max="7178" width="9.6640625" style="36" customWidth="1"/>
    <col min="7179" max="7179" width="10.6640625" style="36" customWidth="1"/>
    <col min="7180" max="7180" width="8.5" style="36" customWidth="1"/>
    <col min="7181" max="7181" width="10.6640625" style="36" bestFit="1" customWidth="1"/>
    <col min="7182" max="7182" width="10.6640625" style="36" customWidth="1"/>
    <col min="7183" max="7422" width="8.6640625" style="36"/>
    <col min="7423" max="7423" width="3.1640625" style="36" customWidth="1"/>
    <col min="7424" max="7424" width="50.6640625" style="36" customWidth="1"/>
    <col min="7425" max="7431" width="11.5" style="36" customWidth="1"/>
    <col min="7432" max="7432" width="10.5" style="36" customWidth="1"/>
    <col min="7433" max="7434" width="9.6640625" style="36" customWidth="1"/>
    <col min="7435" max="7435" width="10.6640625" style="36" customWidth="1"/>
    <col min="7436" max="7436" width="8.5" style="36" customWidth="1"/>
    <col min="7437" max="7437" width="10.6640625" style="36" bestFit="1" customWidth="1"/>
    <col min="7438" max="7438" width="10.6640625" style="36" customWidth="1"/>
    <col min="7439" max="7678" width="8.6640625" style="36"/>
    <col min="7679" max="7679" width="3.1640625" style="36" customWidth="1"/>
    <col min="7680" max="7680" width="50.6640625" style="36" customWidth="1"/>
    <col min="7681" max="7687" width="11.5" style="36" customWidth="1"/>
    <col min="7688" max="7688" width="10.5" style="36" customWidth="1"/>
    <col min="7689" max="7690" width="9.6640625" style="36" customWidth="1"/>
    <col min="7691" max="7691" width="10.6640625" style="36" customWidth="1"/>
    <col min="7692" max="7692" width="8.5" style="36" customWidth="1"/>
    <col min="7693" max="7693" width="10.6640625" style="36" bestFit="1" customWidth="1"/>
    <col min="7694" max="7694" width="10.6640625" style="36" customWidth="1"/>
    <col min="7695" max="7934" width="8.6640625" style="36"/>
    <col min="7935" max="7935" width="3.1640625" style="36" customWidth="1"/>
    <col min="7936" max="7936" width="50.6640625" style="36" customWidth="1"/>
    <col min="7937" max="7943" width="11.5" style="36" customWidth="1"/>
    <col min="7944" max="7944" width="10.5" style="36" customWidth="1"/>
    <col min="7945" max="7946" width="9.6640625" style="36" customWidth="1"/>
    <col min="7947" max="7947" width="10.6640625" style="36" customWidth="1"/>
    <col min="7948" max="7948" width="8.5" style="36" customWidth="1"/>
    <col min="7949" max="7949" width="10.6640625" style="36" bestFit="1" customWidth="1"/>
    <col min="7950" max="7950" width="10.6640625" style="36" customWidth="1"/>
    <col min="7951" max="8190" width="8.6640625" style="36"/>
    <col min="8191" max="8191" width="3.1640625" style="36" customWidth="1"/>
    <col min="8192" max="8192" width="50.6640625" style="36" customWidth="1"/>
    <col min="8193" max="8199" width="11.5" style="36" customWidth="1"/>
    <col min="8200" max="8200" width="10.5" style="36" customWidth="1"/>
    <col min="8201" max="8202" width="9.6640625" style="36" customWidth="1"/>
    <col min="8203" max="8203" width="10.6640625" style="36" customWidth="1"/>
    <col min="8204" max="8204" width="8.5" style="36" customWidth="1"/>
    <col min="8205" max="8205" width="10.6640625" style="36" bestFit="1" customWidth="1"/>
    <col min="8206" max="8206" width="10.6640625" style="36" customWidth="1"/>
    <col min="8207" max="8446" width="8.6640625" style="36"/>
    <col min="8447" max="8447" width="3.1640625" style="36" customWidth="1"/>
    <col min="8448" max="8448" width="50.6640625" style="36" customWidth="1"/>
    <col min="8449" max="8455" width="11.5" style="36" customWidth="1"/>
    <col min="8456" max="8456" width="10.5" style="36" customWidth="1"/>
    <col min="8457" max="8458" width="9.6640625" style="36" customWidth="1"/>
    <col min="8459" max="8459" width="10.6640625" style="36" customWidth="1"/>
    <col min="8460" max="8460" width="8.5" style="36" customWidth="1"/>
    <col min="8461" max="8461" width="10.6640625" style="36" bestFit="1" customWidth="1"/>
    <col min="8462" max="8462" width="10.6640625" style="36" customWidth="1"/>
    <col min="8463" max="8702" width="8.6640625" style="36"/>
    <col min="8703" max="8703" width="3.1640625" style="36" customWidth="1"/>
    <col min="8704" max="8704" width="50.6640625" style="36" customWidth="1"/>
    <col min="8705" max="8711" width="11.5" style="36" customWidth="1"/>
    <col min="8712" max="8712" width="10.5" style="36" customWidth="1"/>
    <col min="8713" max="8714" width="9.6640625" style="36" customWidth="1"/>
    <col min="8715" max="8715" width="10.6640625" style="36" customWidth="1"/>
    <col min="8716" max="8716" width="8.5" style="36" customWidth="1"/>
    <col min="8717" max="8717" width="10.6640625" style="36" bestFit="1" customWidth="1"/>
    <col min="8718" max="8718" width="10.6640625" style="36" customWidth="1"/>
    <col min="8719" max="8958" width="8.6640625" style="36"/>
    <col min="8959" max="8959" width="3.1640625" style="36" customWidth="1"/>
    <col min="8960" max="8960" width="50.6640625" style="36" customWidth="1"/>
    <col min="8961" max="8967" width="11.5" style="36" customWidth="1"/>
    <col min="8968" max="8968" width="10.5" style="36" customWidth="1"/>
    <col min="8969" max="8970" width="9.6640625" style="36" customWidth="1"/>
    <col min="8971" max="8971" width="10.6640625" style="36" customWidth="1"/>
    <col min="8972" max="8972" width="8.5" style="36" customWidth="1"/>
    <col min="8973" max="8973" width="10.6640625" style="36" bestFit="1" customWidth="1"/>
    <col min="8974" max="8974" width="10.6640625" style="36" customWidth="1"/>
    <col min="8975" max="9214" width="8.6640625" style="36"/>
    <col min="9215" max="9215" width="3.1640625" style="36" customWidth="1"/>
    <col min="9216" max="9216" width="50.6640625" style="36" customWidth="1"/>
    <col min="9217" max="9223" width="11.5" style="36" customWidth="1"/>
    <col min="9224" max="9224" width="10.5" style="36" customWidth="1"/>
    <col min="9225" max="9226" width="9.6640625" style="36" customWidth="1"/>
    <col min="9227" max="9227" width="10.6640625" style="36" customWidth="1"/>
    <col min="9228" max="9228" width="8.5" style="36" customWidth="1"/>
    <col min="9229" max="9229" width="10.6640625" style="36" bestFit="1" customWidth="1"/>
    <col min="9230" max="9230" width="10.6640625" style="36" customWidth="1"/>
    <col min="9231" max="9470" width="8.6640625" style="36"/>
    <col min="9471" max="9471" width="3.1640625" style="36" customWidth="1"/>
    <col min="9472" max="9472" width="50.6640625" style="36" customWidth="1"/>
    <col min="9473" max="9479" width="11.5" style="36" customWidth="1"/>
    <col min="9480" max="9480" width="10.5" style="36" customWidth="1"/>
    <col min="9481" max="9482" width="9.6640625" style="36" customWidth="1"/>
    <col min="9483" max="9483" width="10.6640625" style="36" customWidth="1"/>
    <col min="9484" max="9484" width="8.5" style="36" customWidth="1"/>
    <col min="9485" max="9485" width="10.6640625" style="36" bestFit="1" customWidth="1"/>
    <col min="9486" max="9486" width="10.6640625" style="36" customWidth="1"/>
    <col min="9487" max="9726" width="8.6640625" style="36"/>
    <col min="9727" max="9727" width="3.1640625" style="36" customWidth="1"/>
    <col min="9728" max="9728" width="50.6640625" style="36" customWidth="1"/>
    <col min="9729" max="9735" width="11.5" style="36" customWidth="1"/>
    <col min="9736" max="9736" width="10.5" style="36" customWidth="1"/>
    <col min="9737" max="9738" width="9.6640625" style="36" customWidth="1"/>
    <col min="9739" max="9739" width="10.6640625" style="36" customWidth="1"/>
    <col min="9740" max="9740" width="8.5" style="36" customWidth="1"/>
    <col min="9741" max="9741" width="10.6640625" style="36" bestFit="1" customWidth="1"/>
    <col min="9742" max="9742" width="10.6640625" style="36" customWidth="1"/>
    <col min="9743" max="9982" width="8.6640625" style="36"/>
    <col min="9983" max="9983" width="3.1640625" style="36" customWidth="1"/>
    <col min="9984" max="9984" width="50.6640625" style="36" customWidth="1"/>
    <col min="9985" max="9991" width="11.5" style="36" customWidth="1"/>
    <col min="9992" max="9992" width="10.5" style="36" customWidth="1"/>
    <col min="9993" max="9994" width="9.6640625" style="36" customWidth="1"/>
    <col min="9995" max="9995" width="10.6640625" style="36" customWidth="1"/>
    <col min="9996" max="9996" width="8.5" style="36" customWidth="1"/>
    <col min="9997" max="9997" width="10.6640625" style="36" bestFit="1" customWidth="1"/>
    <col min="9998" max="9998" width="10.6640625" style="36" customWidth="1"/>
    <col min="9999" max="10238" width="8.6640625" style="36"/>
    <col min="10239" max="10239" width="3.1640625" style="36" customWidth="1"/>
    <col min="10240" max="10240" width="50.6640625" style="36" customWidth="1"/>
    <col min="10241" max="10247" width="11.5" style="36" customWidth="1"/>
    <col min="10248" max="10248" width="10.5" style="36" customWidth="1"/>
    <col min="10249" max="10250" width="9.6640625" style="36" customWidth="1"/>
    <col min="10251" max="10251" width="10.6640625" style="36" customWidth="1"/>
    <col min="10252" max="10252" width="8.5" style="36" customWidth="1"/>
    <col min="10253" max="10253" width="10.6640625" style="36" bestFit="1" customWidth="1"/>
    <col min="10254" max="10254" width="10.6640625" style="36" customWidth="1"/>
    <col min="10255" max="10494" width="8.6640625" style="36"/>
    <col min="10495" max="10495" width="3.1640625" style="36" customWidth="1"/>
    <col min="10496" max="10496" width="50.6640625" style="36" customWidth="1"/>
    <col min="10497" max="10503" width="11.5" style="36" customWidth="1"/>
    <col min="10504" max="10504" width="10.5" style="36" customWidth="1"/>
    <col min="10505" max="10506" width="9.6640625" style="36" customWidth="1"/>
    <col min="10507" max="10507" width="10.6640625" style="36" customWidth="1"/>
    <col min="10508" max="10508" width="8.5" style="36" customWidth="1"/>
    <col min="10509" max="10509" width="10.6640625" style="36" bestFit="1" customWidth="1"/>
    <col min="10510" max="10510" width="10.6640625" style="36" customWidth="1"/>
    <col min="10511" max="10750" width="8.6640625" style="36"/>
    <col min="10751" max="10751" width="3.1640625" style="36" customWidth="1"/>
    <col min="10752" max="10752" width="50.6640625" style="36" customWidth="1"/>
    <col min="10753" max="10759" width="11.5" style="36" customWidth="1"/>
    <col min="10760" max="10760" width="10.5" style="36" customWidth="1"/>
    <col min="10761" max="10762" width="9.6640625" style="36" customWidth="1"/>
    <col min="10763" max="10763" width="10.6640625" style="36" customWidth="1"/>
    <col min="10764" max="10764" width="8.5" style="36" customWidth="1"/>
    <col min="10765" max="10765" width="10.6640625" style="36" bestFit="1" customWidth="1"/>
    <col min="10766" max="10766" width="10.6640625" style="36" customWidth="1"/>
    <col min="10767" max="11006" width="8.6640625" style="36"/>
    <col min="11007" max="11007" width="3.1640625" style="36" customWidth="1"/>
    <col min="11008" max="11008" width="50.6640625" style="36" customWidth="1"/>
    <col min="11009" max="11015" width="11.5" style="36" customWidth="1"/>
    <col min="11016" max="11016" width="10.5" style="36" customWidth="1"/>
    <col min="11017" max="11018" width="9.6640625" style="36" customWidth="1"/>
    <col min="11019" max="11019" width="10.6640625" style="36" customWidth="1"/>
    <col min="11020" max="11020" width="8.5" style="36" customWidth="1"/>
    <col min="11021" max="11021" width="10.6640625" style="36" bestFit="1" customWidth="1"/>
    <col min="11022" max="11022" width="10.6640625" style="36" customWidth="1"/>
    <col min="11023" max="11262" width="8.6640625" style="36"/>
    <col min="11263" max="11263" width="3.1640625" style="36" customWidth="1"/>
    <col min="11264" max="11264" width="50.6640625" style="36" customWidth="1"/>
    <col min="11265" max="11271" width="11.5" style="36" customWidth="1"/>
    <col min="11272" max="11272" width="10.5" style="36" customWidth="1"/>
    <col min="11273" max="11274" width="9.6640625" style="36" customWidth="1"/>
    <col min="11275" max="11275" width="10.6640625" style="36" customWidth="1"/>
    <col min="11276" max="11276" width="8.5" style="36" customWidth="1"/>
    <col min="11277" max="11277" width="10.6640625" style="36" bestFit="1" customWidth="1"/>
    <col min="11278" max="11278" width="10.6640625" style="36" customWidth="1"/>
    <col min="11279" max="11518" width="8.6640625" style="36"/>
    <col min="11519" max="11519" width="3.1640625" style="36" customWidth="1"/>
    <col min="11520" max="11520" width="50.6640625" style="36" customWidth="1"/>
    <col min="11521" max="11527" width="11.5" style="36" customWidth="1"/>
    <col min="11528" max="11528" width="10.5" style="36" customWidth="1"/>
    <col min="11529" max="11530" width="9.6640625" style="36" customWidth="1"/>
    <col min="11531" max="11531" width="10.6640625" style="36" customWidth="1"/>
    <col min="11532" max="11532" width="8.5" style="36" customWidth="1"/>
    <col min="11533" max="11533" width="10.6640625" style="36" bestFit="1" customWidth="1"/>
    <col min="11534" max="11534" width="10.6640625" style="36" customWidth="1"/>
    <col min="11535" max="11774" width="8.6640625" style="36"/>
    <col min="11775" max="11775" width="3.1640625" style="36" customWidth="1"/>
    <col min="11776" max="11776" width="50.6640625" style="36" customWidth="1"/>
    <col min="11777" max="11783" width="11.5" style="36" customWidth="1"/>
    <col min="11784" max="11784" width="10.5" style="36" customWidth="1"/>
    <col min="11785" max="11786" width="9.6640625" style="36" customWidth="1"/>
    <col min="11787" max="11787" width="10.6640625" style="36" customWidth="1"/>
    <col min="11788" max="11788" width="8.5" style="36" customWidth="1"/>
    <col min="11789" max="11789" width="10.6640625" style="36" bestFit="1" customWidth="1"/>
    <col min="11790" max="11790" width="10.6640625" style="36" customWidth="1"/>
    <col min="11791" max="12030" width="8.6640625" style="36"/>
    <col min="12031" max="12031" width="3.1640625" style="36" customWidth="1"/>
    <col min="12032" max="12032" width="50.6640625" style="36" customWidth="1"/>
    <col min="12033" max="12039" width="11.5" style="36" customWidth="1"/>
    <col min="12040" max="12040" width="10.5" style="36" customWidth="1"/>
    <col min="12041" max="12042" width="9.6640625" style="36" customWidth="1"/>
    <col min="12043" max="12043" width="10.6640625" style="36" customWidth="1"/>
    <col min="12044" max="12044" width="8.5" style="36" customWidth="1"/>
    <col min="12045" max="12045" width="10.6640625" style="36" bestFit="1" customWidth="1"/>
    <col min="12046" max="12046" width="10.6640625" style="36" customWidth="1"/>
    <col min="12047" max="12286" width="8.6640625" style="36"/>
    <col min="12287" max="12287" width="3.1640625" style="36" customWidth="1"/>
    <col min="12288" max="12288" width="50.6640625" style="36" customWidth="1"/>
    <col min="12289" max="12295" width="11.5" style="36" customWidth="1"/>
    <col min="12296" max="12296" width="10.5" style="36" customWidth="1"/>
    <col min="12297" max="12298" width="9.6640625" style="36" customWidth="1"/>
    <col min="12299" max="12299" width="10.6640625" style="36" customWidth="1"/>
    <col min="12300" max="12300" width="8.5" style="36" customWidth="1"/>
    <col min="12301" max="12301" width="10.6640625" style="36" bestFit="1" customWidth="1"/>
    <col min="12302" max="12302" width="10.6640625" style="36" customWidth="1"/>
    <col min="12303" max="12542" width="8.6640625" style="36"/>
    <col min="12543" max="12543" width="3.1640625" style="36" customWidth="1"/>
    <col min="12544" max="12544" width="50.6640625" style="36" customWidth="1"/>
    <col min="12545" max="12551" width="11.5" style="36" customWidth="1"/>
    <col min="12552" max="12552" width="10.5" style="36" customWidth="1"/>
    <col min="12553" max="12554" width="9.6640625" style="36" customWidth="1"/>
    <col min="12555" max="12555" width="10.6640625" style="36" customWidth="1"/>
    <col min="12556" max="12556" width="8.5" style="36" customWidth="1"/>
    <col min="12557" max="12557" width="10.6640625" style="36" bestFit="1" customWidth="1"/>
    <col min="12558" max="12558" width="10.6640625" style="36" customWidth="1"/>
    <col min="12559" max="12798" width="8.6640625" style="36"/>
    <col min="12799" max="12799" width="3.1640625" style="36" customWidth="1"/>
    <col min="12800" max="12800" width="50.6640625" style="36" customWidth="1"/>
    <col min="12801" max="12807" width="11.5" style="36" customWidth="1"/>
    <col min="12808" max="12808" width="10.5" style="36" customWidth="1"/>
    <col min="12809" max="12810" width="9.6640625" style="36" customWidth="1"/>
    <col min="12811" max="12811" width="10.6640625" style="36" customWidth="1"/>
    <col min="12812" max="12812" width="8.5" style="36" customWidth="1"/>
    <col min="12813" max="12813" width="10.6640625" style="36" bestFit="1" customWidth="1"/>
    <col min="12814" max="12814" width="10.6640625" style="36" customWidth="1"/>
    <col min="12815" max="13054" width="8.6640625" style="36"/>
    <col min="13055" max="13055" width="3.1640625" style="36" customWidth="1"/>
    <col min="13056" max="13056" width="50.6640625" style="36" customWidth="1"/>
    <col min="13057" max="13063" width="11.5" style="36" customWidth="1"/>
    <col min="13064" max="13064" width="10.5" style="36" customWidth="1"/>
    <col min="13065" max="13066" width="9.6640625" style="36" customWidth="1"/>
    <col min="13067" max="13067" width="10.6640625" style="36" customWidth="1"/>
    <col min="13068" max="13068" width="8.5" style="36" customWidth="1"/>
    <col min="13069" max="13069" width="10.6640625" style="36" bestFit="1" customWidth="1"/>
    <col min="13070" max="13070" width="10.6640625" style="36" customWidth="1"/>
    <col min="13071" max="13310" width="8.6640625" style="36"/>
    <col min="13311" max="13311" width="3.1640625" style="36" customWidth="1"/>
    <col min="13312" max="13312" width="50.6640625" style="36" customWidth="1"/>
    <col min="13313" max="13319" width="11.5" style="36" customWidth="1"/>
    <col min="13320" max="13320" width="10.5" style="36" customWidth="1"/>
    <col min="13321" max="13322" width="9.6640625" style="36" customWidth="1"/>
    <col min="13323" max="13323" width="10.6640625" style="36" customWidth="1"/>
    <col min="13324" max="13324" width="8.5" style="36" customWidth="1"/>
    <col min="13325" max="13325" width="10.6640625" style="36" bestFit="1" customWidth="1"/>
    <col min="13326" max="13326" width="10.6640625" style="36" customWidth="1"/>
    <col min="13327" max="13566" width="8.6640625" style="36"/>
    <col min="13567" max="13567" width="3.1640625" style="36" customWidth="1"/>
    <col min="13568" max="13568" width="50.6640625" style="36" customWidth="1"/>
    <col min="13569" max="13575" width="11.5" style="36" customWidth="1"/>
    <col min="13576" max="13576" width="10.5" style="36" customWidth="1"/>
    <col min="13577" max="13578" width="9.6640625" style="36" customWidth="1"/>
    <col min="13579" max="13579" width="10.6640625" style="36" customWidth="1"/>
    <col min="13580" max="13580" width="8.5" style="36" customWidth="1"/>
    <col min="13581" max="13581" width="10.6640625" style="36" bestFit="1" customWidth="1"/>
    <col min="13582" max="13582" width="10.6640625" style="36" customWidth="1"/>
    <col min="13583" max="13822" width="8.6640625" style="36"/>
    <col min="13823" max="13823" width="3.1640625" style="36" customWidth="1"/>
    <col min="13824" max="13824" width="50.6640625" style="36" customWidth="1"/>
    <col min="13825" max="13831" width="11.5" style="36" customWidth="1"/>
    <col min="13832" max="13832" width="10.5" style="36" customWidth="1"/>
    <col min="13833" max="13834" width="9.6640625" style="36" customWidth="1"/>
    <col min="13835" max="13835" width="10.6640625" style="36" customWidth="1"/>
    <col min="13836" max="13836" width="8.5" style="36" customWidth="1"/>
    <col min="13837" max="13837" width="10.6640625" style="36" bestFit="1" customWidth="1"/>
    <col min="13838" max="13838" width="10.6640625" style="36" customWidth="1"/>
    <col min="13839" max="14078" width="8.6640625" style="36"/>
    <col min="14079" max="14079" width="3.1640625" style="36" customWidth="1"/>
    <col min="14080" max="14080" width="50.6640625" style="36" customWidth="1"/>
    <col min="14081" max="14087" width="11.5" style="36" customWidth="1"/>
    <col min="14088" max="14088" width="10.5" style="36" customWidth="1"/>
    <col min="14089" max="14090" width="9.6640625" style="36" customWidth="1"/>
    <col min="14091" max="14091" width="10.6640625" style="36" customWidth="1"/>
    <col min="14092" max="14092" width="8.5" style="36" customWidth="1"/>
    <col min="14093" max="14093" width="10.6640625" style="36" bestFit="1" customWidth="1"/>
    <col min="14094" max="14094" width="10.6640625" style="36" customWidth="1"/>
    <col min="14095" max="14334" width="8.6640625" style="36"/>
    <col min="14335" max="14335" width="3.1640625" style="36" customWidth="1"/>
    <col min="14336" max="14336" width="50.6640625" style="36" customWidth="1"/>
    <col min="14337" max="14343" width="11.5" style="36" customWidth="1"/>
    <col min="14344" max="14344" width="10.5" style="36" customWidth="1"/>
    <col min="14345" max="14346" width="9.6640625" style="36" customWidth="1"/>
    <col min="14347" max="14347" width="10.6640625" style="36" customWidth="1"/>
    <col min="14348" max="14348" width="8.5" style="36" customWidth="1"/>
    <col min="14349" max="14349" width="10.6640625" style="36" bestFit="1" customWidth="1"/>
    <col min="14350" max="14350" width="10.6640625" style="36" customWidth="1"/>
    <col min="14351" max="14590" width="8.6640625" style="36"/>
    <col min="14591" max="14591" width="3.1640625" style="36" customWidth="1"/>
    <col min="14592" max="14592" width="50.6640625" style="36" customWidth="1"/>
    <col min="14593" max="14599" width="11.5" style="36" customWidth="1"/>
    <col min="14600" max="14600" width="10.5" style="36" customWidth="1"/>
    <col min="14601" max="14602" width="9.6640625" style="36" customWidth="1"/>
    <col min="14603" max="14603" width="10.6640625" style="36" customWidth="1"/>
    <col min="14604" max="14604" width="8.5" style="36" customWidth="1"/>
    <col min="14605" max="14605" width="10.6640625" style="36" bestFit="1" customWidth="1"/>
    <col min="14606" max="14606" width="10.6640625" style="36" customWidth="1"/>
    <col min="14607" max="14846" width="8.6640625" style="36"/>
    <col min="14847" max="14847" width="3.1640625" style="36" customWidth="1"/>
    <col min="14848" max="14848" width="50.6640625" style="36" customWidth="1"/>
    <col min="14849" max="14855" width="11.5" style="36" customWidth="1"/>
    <col min="14856" max="14856" width="10.5" style="36" customWidth="1"/>
    <col min="14857" max="14858" width="9.6640625" style="36" customWidth="1"/>
    <col min="14859" max="14859" width="10.6640625" style="36" customWidth="1"/>
    <col min="14860" max="14860" width="8.5" style="36" customWidth="1"/>
    <col min="14861" max="14861" width="10.6640625" style="36" bestFit="1" customWidth="1"/>
    <col min="14862" max="14862" width="10.6640625" style="36" customWidth="1"/>
    <col min="14863" max="15102" width="8.6640625" style="36"/>
    <col min="15103" max="15103" width="3.1640625" style="36" customWidth="1"/>
    <col min="15104" max="15104" width="50.6640625" style="36" customWidth="1"/>
    <col min="15105" max="15111" width="11.5" style="36" customWidth="1"/>
    <col min="15112" max="15112" width="10.5" style="36" customWidth="1"/>
    <col min="15113" max="15114" width="9.6640625" style="36" customWidth="1"/>
    <col min="15115" max="15115" width="10.6640625" style="36" customWidth="1"/>
    <col min="15116" max="15116" width="8.5" style="36" customWidth="1"/>
    <col min="15117" max="15117" width="10.6640625" style="36" bestFit="1" customWidth="1"/>
    <col min="15118" max="15118" width="10.6640625" style="36" customWidth="1"/>
    <col min="15119" max="15358" width="8.6640625" style="36"/>
    <col min="15359" max="15359" width="3.1640625" style="36" customWidth="1"/>
    <col min="15360" max="15360" width="50.6640625" style="36" customWidth="1"/>
    <col min="15361" max="15367" width="11.5" style="36" customWidth="1"/>
    <col min="15368" max="15368" width="10.5" style="36" customWidth="1"/>
    <col min="15369" max="15370" width="9.6640625" style="36" customWidth="1"/>
    <col min="15371" max="15371" width="10.6640625" style="36" customWidth="1"/>
    <col min="15372" max="15372" width="8.5" style="36" customWidth="1"/>
    <col min="15373" max="15373" width="10.6640625" style="36" bestFit="1" customWidth="1"/>
    <col min="15374" max="15374" width="10.6640625" style="36" customWidth="1"/>
    <col min="15375" max="15614" width="8.6640625" style="36"/>
    <col min="15615" max="15615" width="3.1640625" style="36" customWidth="1"/>
    <col min="15616" max="15616" width="50.6640625" style="36" customWidth="1"/>
    <col min="15617" max="15623" width="11.5" style="36" customWidth="1"/>
    <col min="15624" max="15624" width="10.5" style="36" customWidth="1"/>
    <col min="15625" max="15626" width="9.6640625" style="36" customWidth="1"/>
    <col min="15627" max="15627" width="10.6640625" style="36" customWidth="1"/>
    <col min="15628" max="15628" width="8.5" style="36" customWidth="1"/>
    <col min="15629" max="15629" width="10.6640625" style="36" bestFit="1" customWidth="1"/>
    <col min="15630" max="15630" width="10.6640625" style="36" customWidth="1"/>
    <col min="15631" max="15870" width="8.6640625" style="36"/>
    <col min="15871" max="15871" width="3.1640625" style="36" customWidth="1"/>
    <col min="15872" max="15872" width="50.6640625" style="36" customWidth="1"/>
    <col min="15873" max="15879" width="11.5" style="36" customWidth="1"/>
    <col min="15880" max="15880" width="10.5" style="36" customWidth="1"/>
    <col min="15881" max="15882" width="9.6640625" style="36" customWidth="1"/>
    <col min="15883" max="15883" width="10.6640625" style="36" customWidth="1"/>
    <col min="15884" max="15884" width="8.5" style="36" customWidth="1"/>
    <col min="15885" max="15885" width="10.6640625" style="36" bestFit="1" customWidth="1"/>
    <col min="15886" max="15886" width="10.6640625" style="36" customWidth="1"/>
    <col min="15887" max="16126" width="8.6640625" style="36"/>
    <col min="16127" max="16127" width="3.1640625" style="36" customWidth="1"/>
    <col min="16128" max="16128" width="50.6640625" style="36" customWidth="1"/>
    <col min="16129" max="16135" width="11.5" style="36" customWidth="1"/>
    <col min="16136" max="16136" width="10.5" style="36" customWidth="1"/>
    <col min="16137" max="16138" width="9.6640625" style="36" customWidth="1"/>
    <col min="16139" max="16139" width="10.6640625" style="36" customWidth="1"/>
    <col min="16140" max="16140" width="8.5" style="36" customWidth="1"/>
    <col min="16141" max="16141" width="10.6640625" style="36" bestFit="1" customWidth="1"/>
    <col min="16142" max="16142" width="10.6640625" style="36" customWidth="1"/>
    <col min="16143" max="16384" width="8.6640625" style="36"/>
  </cols>
  <sheetData>
    <row r="1" spans="2:14">
      <c r="J1" s="71" t="s">
        <v>0</v>
      </c>
    </row>
    <row r="2" spans="2:14">
      <c r="J2" s="37" t="s">
        <v>1</v>
      </c>
    </row>
    <row r="3" spans="2:14">
      <c r="J3" s="38" t="s">
        <v>2</v>
      </c>
    </row>
    <row r="4" spans="2:14">
      <c r="J4" s="39" t="s">
        <v>3</v>
      </c>
    </row>
    <row r="14" spans="2:14" ht="36" customHeight="1">
      <c r="B14" s="115" t="s">
        <v>4</v>
      </c>
      <c r="C14" s="115"/>
      <c r="D14" s="115"/>
      <c r="E14" s="115"/>
      <c r="F14" s="115"/>
      <c r="G14" s="115"/>
      <c r="H14" s="115"/>
      <c r="I14" s="115"/>
    </row>
    <row r="15" spans="2:14" ht="12" customHeight="1">
      <c r="C15" s="40"/>
    </row>
    <row r="16" spans="2:14" ht="18" customHeight="1">
      <c r="B16" s="116" t="s">
        <v>47</v>
      </c>
      <c r="C16" s="117"/>
      <c r="E16" s="114" t="s">
        <v>48</v>
      </c>
      <c r="F16" s="114"/>
      <c r="G16" s="114"/>
      <c r="H16" s="114"/>
      <c r="I16" s="114"/>
      <c r="J16" s="114" t="s">
        <v>80</v>
      </c>
      <c r="K16" s="114"/>
      <c r="L16" s="114"/>
      <c r="M16" s="114"/>
      <c r="N16" s="114"/>
    </row>
    <row r="17" spans="1:11">
      <c r="B17" s="42" t="s">
        <v>87</v>
      </c>
      <c r="C17" s="99" t="s">
        <v>88</v>
      </c>
      <c r="E17" s="44"/>
    </row>
    <row r="18" spans="1:11">
      <c r="B18" s="42" t="s">
        <v>89</v>
      </c>
      <c r="C18" s="99" t="s">
        <v>90</v>
      </c>
      <c r="E18" s="44"/>
    </row>
    <row r="19" spans="1:11">
      <c r="B19" s="42" t="str">
        <f>Incumbent&amp;" current price (in $ millions)"</f>
        <v>Netflix current price (in $ millions)</v>
      </c>
      <c r="C19" s="43">
        <v>40</v>
      </c>
      <c r="E19" s="44"/>
    </row>
    <row r="20" spans="1:11">
      <c r="B20" s="42" t="s">
        <v>72</v>
      </c>
      <c r="C20" s="45">
        <v>0.2</v>
      </c>
      <c r="E20" s="44"/>
    </row>
    <row r="21" spans="1:11">
      <c r="B21" s="42" t="s">
        <v>73</v>
      </c>
      <c r="C21" s="45">
        <v>-0.1</v>
      </c>
      <c r="E21" s="44"/>
      <c r="K21" s="46"/>
    </row>
    <row r="22" spans="1:11">
      <c r="B22" s="42" t="s">
        <v>49</v>
      </c>
      <c r="C22" s="45">
        <v>0.03</v>
      </c>
      <c r="E22" s="44"/>
    </row>
    <row r="23" spans="1:11">
      <c r="B23" s="47" t="str">
        <f>Newcomer&amp;" price (in $ millions)"</f>
        <v>Amazon price (in $ millions)</v>
      </c>
      <c r="C23" s="48">
        <v>50</v>
      </c>
      <c r="D23" s="41"/>
      <c r="E23" s="44"/>
    </row>
    <row r="24" spans="1:11" s="50" customFormat="1">
      <c r="A24" s="49"/>
    </row>
    <row r="25" spans="1:11" ht="18" customHeight="1">
      <c r="B25" s="42" t="s">
        <v>50</v>
      </c>
      <c r="C25" s="33"/>
      <c r="D25" s="41"/>
      <c r="E25" s="44"/>
    </row>
    <row r="26" spans="1:11">
      <c r="B26" s="42" t="s">
        <v>81</v>
      </c>
      <c r="C26" s="38"/>
      <c r="D26" s="41"/>
    </row>
    <row r="27" spans="1:11">
      <c r="E27" s="44"/>
    </row>
    <row r="28" spans="1:11">
      <c r="B28" s="116" t="s">
        <v>51</v>
      </c>
      <c r="C28" s="118"/>
      <c r="D28" s="118"/>
      <c r="E28" s="118"/>
      <c r="F28" s="118"/>
      <c r="G28" s="118"/>
      <c r="H28" s="118"/>
      <c r="I28" s="118"/>
    </row>
    <row r="29" spans="1:11">
      <c r="B29" s="41"/>
      <c r="C29" s="41"/>
      <c r="D29" s="41"/>
      <c r="E29" s="41"/>
      <c r="F29" s="41"/>
      <c r="G29" s="41"/>
      <c r="H29" s="41"/>
      <c r="I29" s="41"/>
    </row>
    <row r="30" spans="1:11">
      <c r="B30" s="41"/>
      <c r="C30" s="51" t="s">
        <v>52</v>
      </c>
      <c r="D30" s="51"/>
      <c r="E30" s="51" t="s">
        <v>53</v>
      </c>
      <c r="F30" s="51"/>
      <c r="G30" s="51" t="s">
        <v>54</v>
      </c>
      <c r="H30" s="52"/>
      <c r="I30" s="53" t="s">
        <v>55</v>
      </c>
    </row>
    <row r="31" spans="1:11">
      <c r="B31" s="41"/>
      <c r="C31" s="41"/>
      <c r="D31" s="41"/>
      <c r="E31" s="46">
        <v>1</v>
      </c>
      <c r="F31" s="46"/>
      <c r="G31" s="46">
        <v>2</v>
      </c>
      <c r="H31" s="41"/>
      <c r="I31" s="41">
        <v>3</v>
      </c>
    </row>
    <row r="32" spans="1:11">
      <c r="B32" s="41"/>
      <c r="C32" s="41"/>
      <c r="D32" s="41"/>
      <c r="E32" s="46"/>
      <c r="F32" s="46"/>
      <c r="G32" s="46"/>
      <c r="H32" s="46"/>
      <c r="I32" s="81">
        <f>G35*(1+Up)</f>
        <v>69.11999999999999</v>
      </c>
    </row>
    <row r="33" spans="2:9">
      <c r="B33" s="41"/>
      <c r="C33" s="41"/>
      <c r="D33" s="41"/>
      <c r="E33" s="46"/>
      <c r="F33" s="46"/>
      <c r="G33" s="54"/>
      <c r="H33" s="46"/>
      <c r="I33" s="81">
        <f>StrikePrice</f>
        <v>50</v>
      </c>
    </row>
    <row r="34" spans="2:9" ht="18">
      <c r="B34" s="85" t="s">
        <v>75</v>
      </c>
      <c r="C34" s="46"/>
      <c r="D34" s="46"/>
      <c r="E34" s="46"/>
      <c r="F34" s="46"/>
      <c r="G34" s="46"/>
      <c r="H34" s="46"/>
      <c r="I34" s="82"/>
    </row>
    <row r="35" spans="2:9">
      <c r="B35" s="41"/>
      <c r="C35" s="55"/>
      <c r="D35" s="55"/>
      <c r="E35" s="56"/>
      <c r="F35" s="56"/>
      <c r="G35" s="81">
        <f>E38*(1+Up)</f>
        <v>57.599999999999994</v>
      </c>
      <c r="H35" s="46"/>
      <c r="I35" s="82"/>
    </row>
    <row r="36" spans="2:9">
      <c r="B36" s="41"/>
      <c r="C36" s="55"/>
      <c r="D36" s="55"/>
      <c r="E36" s="56"/>
      <c r="F36" s="56"/>
      <c r="G36" s="81">
        <f>StrikePrice</f>
        <v>50</v>
      </c>
      <c r="H36" s="46"/>
      <c r="I36" s="86"/>
    </row>
    <row r="37" spans="2:9">
      <c r="B37" s="41"/>
      <c r="C37" s="55"/>
      <c r="D37" s="55"/>
      <c r="E37" s="56"/>
      <c r="F37" s="56"/>
      <c r="G37" s="82"/>
      <c r="H37" s="46"/>
      <c r="I37" s="83"/>
    </row>
    <row r="38" spans="2:9">
      <c r="B38" s="41"/>
      <c r="C38" s="55"/>
      <c r="D38" s="55"/>
      <c r="E38" s="81">
        <f>C41*(1+Up)</f>
        <v>48</v>
      </c>
      <c r="F38" s="56"/>
      <c r="G38" s="82"/>
      <c r="H38" s="46"/>
      <c r="I38" s="81">
        <f>G35*(1+Down)</f>
        <v>51.839999999999996</v>
      </c>
    </row>
    <row r="39" spans="2:9">
      <c r="B39" s="41"/>
      <c r="C39" s="55"/>
      <c r="D39" s="55"/>
      <c r="E39" s="81">
        <f>StrikePrice</f>
        <v>50</v>
      </c>
      <c r="F39" s="56"/>
      <c r="G39" s="86"/>
      <c r="H39" s="46"/>
      <c r="I39" s="81">
        <f>StrikePrice</f>
        <v>50</v>
      </c>
    </row>
    <row r="40" spans="2:9">
      <c r="B40" s="57"/>
      <c r="C40" s="58"/>
      <c r="D40" s="55"/>
      <c r="E40" s="82"/>
      <c r="F40" s="56"/>
      <c r="G40" s="84"/>
      <c r="H40" s="46"/>
      <c r="I40" s="82"/>
    </row>
    <row r="41" spans="2:9">
      <c r="B41" s="79" t="str">
        <f>Incumbent&amp;" Price"</f>
        <v>Netflix Price</v>
      </c>
      <c r="C41" s="80">
        <f>C19</f>
        <v>40</v>
      </c>
      <c r="D41" s="55"/>
      <c r="E41" s="82"/>
      <c r="F41" s="56"/>
      <c r="G41" s="81">
        <f>E38*(1+Down)</f>
        <v>43.2</v>
      </c>
      <c r="H41" s="46"/>
      <c r="I41" s="82"/>
    </row>
    <row r="42" spans="2:9">
      <c r="B42" s="79" t="str">
        <f>Newcomer&amp;" Price"</f>
        <v>Amazon Price</v>
      </c>
      <c r="C42" s="80">
        <f>StrikePrice</f>
        <v>50</v>
      </c>
      <c r="D42" s="55"/>
      <c r="E42" s="86"/>
      <c r="F42" s="56"/>
      <c r="G42" s="81">
        <f>StrikePrice</f>
        <v>50</v>
      </c>
      <c r="H42" s="46"/>
      <c r="I42" s="86"/>
    </row>
    <row r="43" spans="2:9">
      <c r="B43" s="59" t="s">
        <v>92</v>
      </c>
      <c r="C43" s="87">
        <f>MIN(C41:C42)</f>
        <v>40</v>
      </c>
      <c r="D43" s="55"/>
      <c r="E43" s="84"/>
      <c r="F43" s="56"/>
      <c r="G43" s="82"/>
      <c r="H43" s="46"/>
      <c r="I43" s="84"/>
    </row>
    <row r="44" spans="2:9">
      <c r="B44" s="59" t="str">
        <f>Newcomer&amp;"'s advantage over "&amp;Incumbent</f>
        <v>Amazon's advantage over Netflix</v>
      </c>
      <c r="C44" s="88"/>
      <c r="D44" s="55"/>
      <c r="E44" s="81">
        <f>C41*(1+Down)</f>
        <v>36</v>
      </c>
      <c r="F44" s="56"/>
      <c r="G44" s="82"/>
      <c r="H44" s="46"/>
      <c r="I44" s="81">
        <f>G41*(1+Down)</f>
        <v>38.880000000000003</v>
      </c>
    </row>
    <row r="45" spans="2:9">
      <c r="B45" s="59" t="s">
        <v>79</v>
      </c>
      <c r="C45" s="86"/>
      <c r="D45" s="55"/>
      <c r="E45" s="81">
        <f>StrikePrice</f>
        <v>50</v>
      </c>
      <c r="F45" s="56"/>
      <c r="G45" s="86"/>
      <c r="H45" s="46"/>
      <c r="I45" s="81">
        <f>StrikePrice</f>
        <v>50</v>
      </c>
    </row>
    <row r="46" spans="2:9">
      <c r="B46" s="57"/>
      <c r="C46" s="41"/>
      <c r="D46" s="55"/>
      <c r="E46" s="82"/>
      <c r="F46" s="56"/>
      <c r="G46" s="83"/>
      <c r="H46" s="46"/>
      <c r="I46" s="82"/>
    </row>
    <row r="47" spans="2:9">
      <c r="B47" s="41"/>
      <c r="C47" s="41"/>
      <c r="D47" s="55"/>
      <c r="E47" s="82"/>
      <c r="F47" s="55"/>
      <c r="G47" s="81">
        <f>E44*(1+Down)</f>
        <v>32.4</v>
      </c>
      <c r="H47" s="46"/>
      <c r="I47" s="82"/>
    </row>
    <row r="48" spans="2:9">
      <c r="D48" s="46"/>
      <c r="E48" s="86"/>
      <c r="F48" s="46"/>
      <c r="G48" s="81">
        <f>StrikePrice</f>
        <v>50</v>
      </c>
      <c r="H48" s="46"/>
      <c r="I48" s="86"/>
    </row>
    <row r="49" spans="2:9">
      <c r="B49" s="89" t="s">
        <v>76</v>
      </c>
      <c r="C49" s="90"/>
      <c r="D49" s="46"/>
      <c r="E49" s="46"/>
      <c r="F49" s="46"/>
      <c r="G49" s="82"/>
      <c r="H49" s="46"/>
      <c r="I49" s="84"/>
    </row>
    <row r="50" spans="2:9">
      <c r="B50" s="91" t="s">
        <v>77</v>
      </c>
      <c r="C50" s="92"/>
      <c r="D50" s="55"/>
      <c r="E50" s="60"/>
      <c r="F50" s="60"/>
      <c r="G50" s="82"/>
      <c r="H50" s="46"/>
      <c r="I50" s="81">
        <f>G47*(1+Down)</f>
        <v>29.16</v>
      </c>
    </row>
    <row r="51" spans="2:9">
      <c r="B51" s="91" t="s">
        <v>78</v>
      </c>
      <c r="C51" s="92"/>
      <c r="D51" s="55"/>
      <c r="E51" s="60"/>
      <c r="F51" s="60"/>
      <c r="G51" s="86"/>
      <c r="H51" s="46"/>
      <c r="I51" s="81">
        <f>StrikePrice</f>
        <v>50</v>
      </c>
    </row>
    <row r="52" spans="2:9">
      <c r="B52" s="93" t="s">
        <v>74</v>
      </c>
      <c r="C52" s="94"/>
      <c r="D52" s="41"/>
      <c r="E52" s="60"/>
      <c r="F52" s="60"/>
      <c r="G52" s="60"/>
      <c r="H52" s="46"/>
      <c r="I52" s="82"/>
    </row>
    <row r="53" spans="2:9">
      <c r="C53" s="41"/>
      <c r="D53" s="41"/>
      <c r="E53" s="60"/>
      <c r="F53" s="60"/>
      <c r="G53" s="60"/>
      <c r="H53" s="46"/>
      <c r="I53" s="82"/>
    </row>
    <row r="54" spans="2:9">
      <c r="D54" s="61"/>
      <c r="E54" s="61"/>
      <c r="F54" s="61"/>
      <c r="G54" s="61"/>
      <c r="H54" s="61"/>
      <c r="I54" s="86"/>
    </row>
    <row r="55" spans="2:9" customFormat="1"/>
    <row r="56" spans="2:9" customFormat="1">
      <c r="B56" s="36"/>
      <c r="C56" s="36"/>
    </row>
    <row r="57" spans="2:9" customFormat="1">
      <c r="B57" s="36"/>
      <c r="C57" s="36"/>
    </row>
    <row r="58" spans="2:9" customFormat="1">
      <c r="B58" s="36"/>
      <c r="C58" s="36"/>
    </row>
    <row r="59" spans="2:9" customFormat="1">
      <c r="B59" s="36"/>
      <c r="C59" s="36"/>
    </row>
    <row r="60" spans="2:9" customFormat="1"/>
    <row r="61" spans="2:9" customFormat="1"/>
    <row r="62" spans="2:9">
      <c r="B62" s="113" t="s">
        <v>56</v>
      </c>
      <c r="C62" s="113"/>
      <c r="D62" s="113"/>
      <c r="E62" s="113"/>
      <c r="F62" s="113"/>
      <c r="G62" s="62"/>
      <c r="H62" s="62"/>
    </row>
    <row r="63" spans="2:9">
      <c r="B63" s="113"/>
      <c r="C63" s="113"/>
      <c r="D63" s="113"/>
      <c r="E63" s="113"/>
      <c r="F63" s="113"/>
      <c r="G63" s="63"/>
      <c r="H63" s="63"/>
    </row>
    <row r="64" spans="2:9">
      <c r="B64" s="113"/>
      <c r="C64" s="113"/>
      <c r="D64" s="113"/>
      <c r="E64" s="113"/>
      <c r="F64" s="113"/>
    </row>
    <row r="65" spans="2:6">
      <c r="B65" s="113"/>
      <c r="C65" s="113"/>
      <c r="D65" s="113"/>
      <c r="E65" s="113"/>
      <c r="F65" s="113"/>
    </row>
    <row r="66" spans="2:6">
      <c r="B66" s="113"/>
      <c r="C66" s="113"/>
      <c r="D66" s="113"/>
      <c r="E66" s="113"/>
      <c r="F66" s="113"/>
    </row>
    <row r="67" spans="2:6">
      <c r="B67" s="113"/>
      <c r="C67" s="113"/>
      <c r="D67" s="113"/>
      <c r="E67" s="113"/>
      <c r="F67" s="113"/>
    </row>
    <row r="68" spans="2:6">
      <c r="B68" s="113"/>
      <c r="C68" s="113"/>
      <c r="D68" s="113"/>
      <c r="E68" s="113"/>
      <c r="F68" s="113"/>
    </row>
    <row r="69" spans="2:6">
      <c r="C69" s="41"/>
      <c r="D69" s="41"/>
    </row>
    <row r="70" spans="2:6">
      <c r="C70" s="41"/>
      <c r="D70" s="41"/>
    </row>
    <row r="71" spans="2:6">
      <c r="C71" s="41"/>
      <c r="D71" s="41"/>
    </row>
    <row r="72" spans="2:6">
      <c r="C72" s="41"/>
      <c r="D72" s="41"/>
    </row>
    <row r="73" spans="2:6" ht="13.5" customHeight="1">
      <c r="C73" s="41"/>
      <c r="D73" s="41"/>
    </row>
    <row r="74" spans="2:6" ht="13.5" customHeight="1"/>
    <row r="75" spans="2:6" ht="13.5" customHeight="1"/>
    <row r="81" spans="5:6">
      <c r="E81" s="64"/>
      <c r="F81" s="64"/>
    </row>
    <row r="82" spans="5:6">
      <c r="E82" s="65"/>
    </row>
  </sheetData>
  <mergeCells count="6">
    <mergeCell ref="B62:F68"/>
    <mergeCell ref="J16:N16"/>
    <mergeCell ref="B14:I14"/>
    <mergeCell ref="B16:C16"/>
    <mergeCell ref="E16:I16"/>
    <mergeCell ref="B28:I28"/>
  </mergeCells>
  <printOptions gridLines="1" gridLinesSet="0"/>
  <pageMargins left="0.75" right="0.75" top="1" bottom="1" header="0.5" footer="0.5"/>
  <pageSetup orientation="landscape"/>
  <headerFooter>
    <oddHeader>&amp;A</oddHeader>
    <oddFooter>Page &amp;P</oddFooter>
  </headerFooter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>
              <from>
                <xdr:col>4</xdr:col>
                <xdr:colOff>0</xdr:colOff>
                <xdr:row>19</xdr:row>
                <xdr:rowOff>152400</xdr:rowOff>
              </from>
              <to>
                <xdr:col>8</xdr:col>
                <xdr:colOff>50800</xdr:colOff>
                <xdr:row>23</xdr:row>
                <xdr:rowOff>165100</xdr:rowOff>
              </to>
            </anchor>
          </objectPr>
        </oleObject>
      </mc:Choice>
      <mc:Fallback>
        <oleObject progId="Equation.3" shapeId="7169" r:id="rId3"/>
      </mc:Fallback>
    </mc:AlternateContent>
    <mc:AlternateContent xmlns:mc="http://schemas.openxmlformats.org/markup-compatibility/2006">
      <mc:Choice Requires="x14">
        <oleObject progId="Equation.3" shapeId="7170" r:id="rId5">
          <objectPr defaultSize="0" autoPict="0" r:id="rId6">
            <anchor moveWithCells="1">
              <from>
                <xdr:col>9</xdr:col>
                <xdr:colOff>254000</xdr:colOff>
                <xdr:row>18</xdr:row>
                <xdr:rowOff>177800</xdr:rowOff>
              </from>
              <to>
                <xdr:col>14</xdr:col>
                <xdr:colOff>114300</xdr:colOff>
                <xdr:row>24</xdr:row>
                <xdr:rowOff>25400</xdr:rowOff>
              </to>
            </anchor>
          </objectPr>
        </oleObject>
      </mc:Choice>
      <mc:Fallback>
        <oleObject progId="Equation.3" shapeId="7170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 A</vt:lpstr>
      <vt:lpstr>Part B</vt:lpstr>
      <vt:lpstr>Part C</vt:lpstr>
      <vt:lpstr>Part D</vt:lpstr>
      <vt:lpstr>Part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2012-12-04T06:03:54Z</dcterms:created>
  <dcterms:modified xsi:type="dcterms:W3CDTF">2016-04-16T12:22:11Z</dcterms:modified>
</cp:coreProperties>
</file>